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DieseArbeitsmappe" defaultThemeVersion="124226"/>
  <xr:revisionPtr revIDLastSave="0" documentId="13_ncr:1_{BE3E9241-FC5D-43CF-8410-0544441AE049}" xr6:coauthVersionLast="47" xr6:coauthVersionMax="47" xr10:uidLastSave="{00000000-0000-0000-0000-000000000000}"/>
  <bookViews>
    <workbookView xWindow="20370" yWindow="-14415" windowWidth="29040" windowHeight="15840" tabRatio="914" xr2:uid="{507C0555-B464-465C-9C13-A783D423F63C}"/>
  </bookViews>
  <sheets>
    <sheet name="1er Trim 2026" sheetId="163" r:id="rId1"/>
    <sheet name="Presentació SEC_Telefèric" sheetId="161" state="hidden" r:id="rId2"/>
    <sheet name="Presentació SEC_AMBici" sheetId="16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 localSheetId="0">'[1]Convenio Marco TM con TMB'!#REF!</definedName>
    <definedName name="____DAT2010" localSheetId="2">'[1]Convenio Marco TM con TMB'!#REF!</definedName>
    <definedName name="____DAT2010" localSheetId="1">'[1]Convenio Marco TM con TMB'!#REF!</definedName>
    <definedName name="____DAT2010">'[2]Convenio Marco TM con TMB'!#REF!</definedName>
    <definedName name="____DAT3" localSheetId="0">#REF!</definedName>
    <definedName name="____DAT3" localSheetId="2">#REF!</definedName>
    <definedName name="____DAT3" localSheetId="1">#REF!</definedName>
    <definedName name="____DAT3">#REF!</definedName>
    <definedName name="____DAT4" localSheetId="0">#REF!</definedName>
    <definedName name="____DAT4" localSheetId="2">#REF!</definedName>
    <definedName name="____DAT4" localSheetId="1">#REF!</definedName>
    <definedName name="____DAT4">#REF!</definedName>
    <definedName name="____DAT5" localSheetId="0">#REF!</definedName>
    <definedName name="____DAT5" localSheetId="2">#REF!</definedName>
    <definedName name="____DAT5" localSheetId="1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 localSheetId="0">'[1]Convenio Marco TM con TMB'!#REF!</definedName>
    <definedName name="___DAT2010" localSheetId="2">'[1]Convenio Marco TM con TMB'!#REF!</definedName>
    <definedName name="___DAT2010" localSheetId="1">'[1]Convenio Marco TM con TMB'!#REF!</definedName>
    <definedName name="___DAT2010">'[2]Convenio Marco TM con TMB'!#REF!</definedName>
    <definedName name="___DAT3" localSheetId="0">#REF!</definedName>
    <definedName name="___DAT3" localSheetId="2">#REF!</definedName>
    <definedName name="___DAT3" localSheetId="1">#REF!</definedName>
    <definedName name="___DAT3">#REF!</definedName>
    <definedName name="___DAT4" localSheetId="0">#REF!</definedName>
    <definedName name="___DAT4" localSheetId="2">#REF!</definedName>
    <definedName name="___DAT4" localSheetId="1">#REF!</definedName>
    <definedName name="___DAT4">#REF!</definedName>
    <definedName name="___DAT5" localSheetId="0">#REF!</definedName>
    <definedName name="___DAT5" localSheetId="2">#REF!</definedName>
    <definedName name="___DAT5" localSheetId="1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 localSheetId="0">[3]CRO!#REF!</definedName>
    <definedName name="___dfg1" localSheetId="2">[3]CRO!#REF!</definedName>
    <definedName name="___dfg1" localSheetId="1">[3]CRO!#REF!</definedName>
    <definedName name="___dfg1">[4]CRO!#REF!</definedName>
    <definedName name="___dfg3" localSheetId="0">[5]CRO!$B$7:$B$8</definedName>
    <definedName name="___dfg3" localSheetId="2">[5]CRO!$B$7:$B$8</definedName>
    <definedName name="___dfg3" localSheetId="1">[5]CRO!$B$7:$B$8</definedName>
    <definedName name="___dfg3">[4]CRO!$B$7:$B$8</definedName>
    <definedName name="___dfg5" localSheetId="0">[5]CRO!$D$7:$D$8</definedName>
    <definedName name="___dfg5" localSheetId="2">[5]CRO!$D$7:$D$8</definedName>
    <definedName name="___dfg5" localSheetId="1">[5]CRO!$D$7:$D$8</definedName>
    <definedName name="___dfg5">[4]CRO!$D$7:$D$8</definedName>
    <definedName name="___dfg6" localSheetId="0">[3]CRO!#REF!</definedName>
    <definedName name="___dfg6" localSheetId="2">[3]CRO!#REF!</definedName>
    <definedName name="___dfg6" localSheetId="1">[3]CRO!#REF!</definedName>
    <definedName name="___dfg6">[4]CRO!#REF!</definedName>
    <definedName name="___dfg7" localSheetId="0">[5]CRO!$E$7:$E$8</definedName>
    <definedName name="___dfg7" localSheetId="2">[5]CRO!$E$7:$E$8</definedName>
    <definedName name="___dfg7" localSheetId="1">[5]CRO!$E$7:$E$8</definedName>
    <definedName name="___dfg7">[4]CRO!$E$7:$E$8</definedName>
    <definedName name="___dfg8" localSheetId="0">[5]CRO!$F$7:$F$8</definedName>
    <definedName name="___dfg8" localSheetId="2">[5]CRO!$F$7:$F$8</definedName>
    <definedName name="___dfg8" localSheetId="1">[5]CRO!$F$7:$F$8</definedName>
    <definedName name="___dfg8">[4]CRO!$F$7:$F$8</definedName>
    <definedName name="___dfg9" localSheetId="0">[3]CRO!#REF!</definedName>
    <definedName name="___dfg9" localSheetId="2">[3]CRO!#REF!</definedName>
    <definedName name="___dfg9" localSheetId="1">[3]CRO!#REF!</definedName>
    <definedName name="___dfg9">[4]CRO!#REF!</definedName>
    <definedName name="___dgh2" localSheetId="0">[5]CRO!$A$7:$A$8</definedName>
    <definedName name="___dgh2" localSheetId="2">[5]CRO!$A$7:$A$8</definedName>
    <definedName name="___dgh2" localSheetId="1">[5]CRO!$A$7:$A$8</definedName>
    <definedName name="___dgh2">[4]CRO!$A$7:$A$8</definedName>
    <definedName name="___poi1" localSheetId="0">[6]CRO!#REF!</definedName>
    <definedName name="___poi1" localSheetId="2">[6]CRO!#REF!</definedName>
    <definedName name="___poi1" localSheetId="1">[6]CRO!#REF!</definedName>
    <definedName name="___poi1">[7]CRO!#REF!</definedName>
    <definedName name="___poi6" localSheetId="0">[6]CRO!#REF!</definedName>
    <definedName name="___poi6" localSheetId="2">[6]CRO!#REF!</definedName>
    <definedName name="___poi6" localSheetId="1">[6]CRO!#REF!</definedName>
    <definedName name="___poi6">[7]CRO!#REF!</definedName>
    <definedName name="___poi9" localSheetId="0">[6]CRO!#REF!</definedName>
    <definedName name="___poi9" localSheetId="2">[6]CRO!#REF!</definedName>
    <definedName name="___poi9" localSheetId="1">[6]CRO!#REF!</definedName>
    <definedName name="___poi9">[7]CRO!#REF!</definedName>
    <definedName name="___pol1" localSheetId="0">[8]CRO!#REF!</definedName>
    <definedName name="___pol1" localSheetId="2">[8]CRO!#REF!</definedName>
    <definedName name="___pol1" localSheetId="1">[8]CRO!#REF!</definedName>
    <definedName name="___pol1">[9]CRO!#REF!</definedName>
    <definedName name="___pol6" localSheetId="0">[8]CRO!#REF!</definedName>
    <definedName name="___pol6" localSheetId="2">[8]CRO!#REF!</definedName>
    <definedName name="___pol6" localSheetId="1">[8]CRO!#REF!</definedName>
    <definedName name="___pol6">[9]CRO!#REF!</definedName>
    <definedName name="___pol9" localSheetId="0">[8]CRO!#REF!</definedName>
    <definedName name="___pol9" localSheetId="2">[8]CRO!#REF!</definedName>
    <definedName name="___pol9" localSheetId="1">[8]CRO!#REF!</definedName>
    <definedName name="___pol9">[9]CRO!#REF!</definedName>
    <definedName name="__DAT1" localSheetId="0">#REF!</definedName>
    <definedName name="__DAT1" localSheetId="2">#REF!</definedName>
    <definedName name="__DAT1" localSheetId="1">#REF!</definedName>
    <definedName name="__DAT1">#REF!</definedName>
    <definedName name="__DAT10" localSheetId="0">#REF!</definedName>
    <definedName name="__DAT10" localSheetId="2">#REF!</definedName>
    <definedName name="__DAT10" localSheetId="1">#REF!</definedName>
    <definedName name="__DAT10">#REF!</definedName>
    <definedName name="__DAT2" localSheetId="0">#REF!</definedName>
    <definedName name="__DAT2" localSheetId="2">#REF!</definedName>
    <definedName name="__DAT2" localSheetId="1">#REF!</definedName>
    <definedName name="__DAT2">#REF!</definedName>
    <definedName name="__DAT2010" localSheetId="0">'[1]Convenio Marco TM con TMB'!#REF!</definedName>
    <definedName name="__DAT2010" localSheetId="2">'[1]Convenio Marco TM con TMB'!#REF!</definedName>
    <definedName name="__DAT2010" localSheetId="1">'[1]Convenio Marco TM con TMB'!#REF!</definedName>
    <definedName name="__DAT2010">'[2]Convenio Marco TM con TMB'!#REF!</definedName>
    <definedName name="__DAT3" localSheetId="0">#REF!</definedName>
    <definedName name="__DAT3" localSheetId="2">#REF!</definedName>
    <definedName name="__DAT3" localSheetId="1">#REF!</definedName>
    <definedName name="__DAT3">#REF!</definedName>
    <definedName name="__DAT4" localSheetId="0">#REF!</definedName>
    <definedName name="__DAT4" localSheetId="2">#REF!</definedName>
    <definedName name="__DAT4" localSheetId="1">#REF!</definedName>
    <definedName name="__DAT4">#REF!</definedName>
    <definedName name="__DAT5" localSheetId="0">#REF!</definedName>
    <definedName name="__DAT5" localSheetId="2">#REF!</definedName>
    <definedName name="__DAT5" localSheetId="1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 localSheetId="0">[3]CRO!#REF!</definedName>
    <definedName name="__dfg1" localSheetId="2">[3]CRO!#REF!</definedName>
    <definedName name="__dfg1" localSheetId="1">[3]CRO!#REF!</definedName>
    <definedName name="__dfg1">[4]CRO!#REF!</definedName>
    <definedName name="__dfg3" localSheetId="0">[5]CRO!$B$7:$B$8</definedName>
    <definedName name="__dfg3" localSheetId="2">[5]CRO!$B$7:$B$8</definedName>
    <definedName name="__dfg3" localSheetId="1">[5]CRO!$B$7:$B$8</definedName>
    <definedName name="__dfg3">[4]CRO!$B$7:$B$8</definedName>
    <definedName name="__dfg5" localSheetId="0">[5]CRO!$D$7:$D$8</definedName>
    <definedName name="__dfg5" localSheetId="2">[5]CRO!$D$7:$D$8</definedName>
    <definedName name="__dfg5" localSheetId="1">[5]CRO!$D$7:$D$8</definedName>
    <definedName name="__dfg5">[4]CRO!$D$7:$D$8</definedName>
    <definedName name="__dfg6" localSheetId="0">[3]CRO!#REF!</definedName>
    <definedName name="__dfg6" localSheetId="2">[3]CRO!#REF!</definedName>
    <definedName name="__dfg6" localSheetId="1">[3]CRO!#REF!</definedName>
    <definedName name="__dfg6">[4]CRO!#REF!</definedName>
    <definedName name="__dfg7" localSheetId="0">[5]CRO!$E$7:$E$8</definedName>
    <definedName name="__dfg7" localSheetId="2">[5]CRO!$E$7:$E$8</definedName>
    <definedName name="__dfg7" localSheetId="1">[5]CRO!$E$7:$E$8</definedName>
    <definedName name="__dfg7">[4]CRO!$E$7:$E$8</definedName>
    <definedName name="__dfg8" localSheetId="0">[5]CRO!$F$7:$F$8</definedName>
    <definedName name="__dfg8" localSheetId="2">[5]CRO!$F$7:$F$8</definedName>
    <definedName name="__dfg8" localSheetId="1">[5]CRO!$F$7:$F$8</definedName>
    <definedName name="__dfg8">[4]CRO!$F$7:$F$8</definedName>
    <definedName name="__dfg9" localSheetId="0">[3]CRO!#REF!</definedName>
    <definedName name="__dfg9" localSheetId="2">[3]CRO!#REF!</definedName>
    <definedName name="__dfg9" localSheetId="1">[3]CRO!#REF!</definedName>
    <definedName name="__dfg9">[4]CRO!#REF!</definedName>
    <definedName name="__dgh2" localSheetId="0">[5]CRO!$A$7:$A$8</definedName>
    <definedName name="__dgh2" localSheetId="2">[5]CRO!$A$7:$A$8</definedName>
    <definedName name="__dgh2" localSheetId="1">[5]CRO!$A$7:$A$8</definedName>
    <definedName name="__dgh2">[4]CRO!$A$7:$A$8</definedName>
    <definedName name="__poi1" localSheetId="0">[6]CRO!#REF!</definedName>
    <definedName name="__poi1" localSheetId="2">[6]CRO!#REF!</definedName>
    <definedName name="__poi1" localSheetId="1">[6]CRO!#REF!</definedName>
    <definedName name="__poi1">[7]CRO!#REF!</definedName>
    <definedName name="__poi6" localSheetId="0">[6]CRO!#REF!</definedName>
    <definedName name="__poi6" localSheetId="2">[6]CRO!#REF!</definedName>
    <definedName name="__poi6" localSheetId="1">[6]CRO!#REF!</definedName>
    <definedName name="__poi6">[7]CRO!#REF!</definedName>
    <definedName name="__poi9" localSheetId="0">[6]CRO!#REF!</definedName>
    <definedName name="__poi9" localSheetId="2">[6]CRO!#REF!</definedName>
    <definedName name="__poi9" localSheetId="1">[6]CRO!#REF!</definedName>
    <definedName name="__poi9">[7]CRO!#REF!</definedName>
    <definedName name="__pol1" localSheetId="0">[8]CRO!#REF!</definedName>
    <definedName name="__pol1" localSheetId="2">[8]CRO!#REF!</definedName>
    <definedName name="__pol1" localSheetId="1">[8]CRO!#REF!</definedName>
    <definedName name="__pol1">[9]CRO!#REF!</definedName>
    <definedName name="__pol6" localSheetId="0">[8]CRO!#REF!</definedName>
    <definedName name="__pol6" localSheetId="2">[8]CRO!#REF!</definedName>
    <definedName name="__pol6" localSheetId="1">[8]CRO!#REF!</definedName>
    <definedName name="__pol6">[9]CRO!#REF!</definedName>
    <definedName name="__pol9" localSheetId="0">[8]CRO!#REF!</definedName>
    <definedName name="__pol9" localSheetId="2">[8]CRO!#REF!</definedName>
    <definedName name="__pol9" localSheetId="1">[8]CRO!#REF!</definedName>
    <definedName name="__pol9">[9]CRO!#REF!</definedName>
    <definedName name="_DAT1" localSheetId="0">#REF!</definedName>
    <definedName name="_DAT1" localSheetId="2">#REF!</definedName>
    <definedName name="_DAT1" localSheetId="1">#REF!</definedName>
    <definedName name="_DAT1">#REF!</definedName>
    <definedName name="_DAT10" localSheetId="0">#REF!</definedName>
    <definedName name="_DAT10" localSheetId="2">#REF!</definedName>
    <definedName name="_DAT10" localSheetId="1">#REF!</definedName>
    <definedName name="_DAT10">#REF!</definedName>
    <definedName name="_DAT2" localSheetId="0">#REF!</definedName>
    <definedName name="_DAT2" localSheetId="2">#REF!</definedName>
    <definedName name="_DAT2" localSheetId="1">#REF!</definedName>
    <definedName name="_DAT2">#REF!</definedName>
    <definedName name="_DAT2010" localSheetId="0">'[1]Convenio Marco TM con TMB'!#REF!</definedName>
    <definedName name="_DAT2010" localSheetId="2">'[1]Convenio Marco TM con TMB'!#REF!</definedName>
    <definedName name="_DAT2010" localSheetId="1">'[1]Convenio Marco TM con TMB'!#REF!</definedName>
    <definedName name="_DAT2010">'[2]Convenio Marco TM con TMB'!#REF!</definedName>
    <definedName name="_DAT3" localSheetId="0">#REF!</definedName>
    <definedName name="_DAT3" localSheetId="2">#REF!</definedName>
    <definedName name="_DAT3" localSheetId="1">#REF!</definedName>
    <definedName name="_DAT3">#REF!</definedName>
    <definedName name="_DAT4" localSheetId="0">#REF!</definedName>
    <definedName name="_DAT4" localSheetId="2">#REF!</definedName>
    <definedName name="_DAT4" localSheetId="1">#REF!</definedName>
    <definedName name="_DAT4">#REF!</definedName>
    <definedName name="_DAT5" localSheetId="0">#REF!</definedName>
    <definedName name="_DAT5" localSheetId="2">#REF!</definedName>
    <definedName name="_DAT5" localSheetId="1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 localSheetId="0">[3]CRO!#REF!</definedName>
    <definedName name="_dfg1" localSheetId="2">[3]CRO!#REF!</definedName>
    <definedName name="_dfg1" localSheetId="1">[3]CRO!#REF!</definedName>
    <definedName name="_dfg1">[4]CRO!#REF!</definedName>
    <definedName name="_dfg3" localSheetId="0">[5]CRO!$B$7:$B$8</definedName>
    <definedName name="_dfg3" localSheetId="2">[5]CRO!$B$7:$B$8</definedName>
    <definedName name="_dfg3" localSheetId="1">[5]CRO!$B$7:$B$8</definedName>
    <definedName name="_dfg3">[4]CRO!$B$7:$B$8</definedName>
    <definedName name="_dfg5" localSheetId="0">[5]CRO!$D$7:$D$8</definedName>
    <definedName name="_dfg5" localSheetId="2">[5]CRO!$D$7:$D$8</definedName>
    <definedName name="_dfg5" localSheetId="1">[5]CRO!$D$7:$D$8</definedName>
    <definedName name="_dfg5">[4]CRO!$D$7:$D$8</definedName>
    <definedName name="_dfg6" localSheetId="0">[3]CRO!#REF!</definedName>
    <definedName name="_dfg6" localSheetId="2">[3]CRO!#REF!</definedName>
    <definedName name="_dfg6" localSheetId="1">[3]CRO!#REF!</definedName>
    <definedName name="_dfg6">[4]CRO!#REF!</definedName>
    <definedName name="_dfg7" localSheetId="0">[5]CRO!$E$7:$E$8</definedName>
    <definedName name="_dfg7" localSheetId="2">[5]CRO!$E$7:$E$8</definedName>
    <definedName name="_dfg7" localSheetId="1">[5]CRO!$E$7:$E$8</definedName>
    <definedName name="_dfg7">[4]CRO!$E$7:$E$8</definedName>
    <definedName name="_dfg8" localSheetId="0">[5]CRO!$F$7:$F$8</definedName>
    <definedName name="_dfg8" localSheetId="2">[5]CRO!$F$7:$F$8</definedName>
    <definedName name="_dfg8" localSheetId="1">[5]CRO!$F$7:$F$8</definedName>
    <definedName name="_dfg8">[4]CRO!$F$7:$F$8</definedName>
    <definedName name="_dfg9" localSheetId="0">[3]CRO!#REF!</definedName>
    <definedName name="_dfg9" localSheetId="2">[3]CRO!#REF!</definedName>
    <definedName name="_dfg9" localSheetId="1">[3]CRO!#REF!</definedName>
    <definedName name="_dfg9">[4]CRO!#REF!</definedName>
    <definedName name="_dgh2" localSheetId="0">[5]CRO!$A$7:$A$8</definedName>
    <definedName name="_dgh2" localSheetId="2">[5]CRO!$A$7:$A$8</definedName>
    <definedName name="_dgh2" localSheetId="1">[5]CRO!$A$7:$A$8</definedName>
    <definedName name="_dgh2">[4]CRO!$A$7:$A$8</definedName>
    <definedName name="_poi1" localSheetId="0">[6]CRO!#REF!</definedName>
    <definedName name="_poi1" localSheetId="2">[6]CRO!#REF!</definedName>
    <definedName name="_poi1" localSheetId="1">[6]CRO!#REF!</definedName>
    <definedName name="_poi1">[7]CRO!#REF!</definedName>
    <definedName name="_poi6" localSheetId="0">[6]CRO!#REF!</definedName>
    <definedName name="_poi6" localSheetId="2">[6]CRO!#REF!</definedName>
    <definedName name="_poi6" localSheetId="1">[6]CRO!#REF!</definedName>
    <definedName name="_poi6">[7]CRO!#REF!</definedName>
    <definedName name="_poi9" localSheetId="0">[6]CRO!#REF!</definedName>
    <definedName name="_poi9" localSheetId="2">[6]CRO!#REF!</definedName>
    <definedName name="_poi9" localSheetId="1">[6]CRO!#REF!</definedName>
    <definedName name="_poi9">[7]CRO!#REF!</definedName>
    <definedName name="_pol1" localSheetId="0">[8]CRO!#REF!</definedName>
    <definedName name="_pol1" localSheetId="2">[8]CRO!#REF!</definedName>
    <definedName name="_pol1" localSheetId="1">[8]CRO!#REF!</definedName>
    <definedName name="_pol1">[9]CRO!#REF!</definedName>
    <definedName name="_pol6" localSheetId="0">[8]CRO!#REF!</definedName>
    <definedName name="_pol6" localSheetId="2">[8]CRO!#REF!</definedName>
    <definedName name="_pol6" localSheetId="1">[8]CRO!#REF!</definedName>
    <definedName name="_pol6">[9]CRO!#REF!</definedName>
    <definedName name="_pol9" localSheetId="0">[8]CRO!#REF!</definedName>
    <definedName name="_pol9" localSheetId="2">[8]CRO!#REF!</definedName>
    <definedName name="_pol9" localSheetId="1">[8]CRO!#REF!</definedName>
    <definedName name="_pol9">[9]CRO!#REF!</definedName>
    <definedName name="a" localSheetId="0">[10]CTARES2!#REF!,[10]CTARES2!#REF!,[10]CTARES2!#REF!</definedName>
    <definedName name="a" localSheetId="2">[10]CTARES2!#REF!,[10]CTARES2!#REF!,[10]CTARES2!#REF!</definedName>
    <definedName name="a" localSheetId="1">[10]CTARES2!#REF!,[10]CTARES2!#REF!,[10]CTARES2!#REF!</definedName>
    <definedName name="a">[11]CTARES2!#REF!,[11]CTARES2!#REF!,[11]CTARES2!#REF!</definedName>
    <definedName name="a5555555555555555" localSheetId="0">#REF!</definedName>
    <definedName name="a5555555555555555" localSheetId="2">#REF!</definedName>
    <definedName name="a5555555555555555" localSheetId="1">#REF!</definedName>
    <definedName name="a5555555555555555">#REF!</definedName>
    <definedName name="aa" localSheetId="0">#REF!</definedName>
    <definedName name="aa" localSheetId="2">#REF!</definedName>
    <definedName name="aa" localSheetId="1">#REF!</definedName>
    <definedName name="aa">#REF!</definedName>
    <definedName name="AAAAAAAAAAAAAAAA" localSheetId="0">[10]CTARES2!#REF!,[10]CTARES2!#REF!,[10]CTARES2!#REF!</definedName>
    <definedName name="AAAAAAAAAAAAAAAA" localSheetId="2">[10]CTARES2!#REF!,[10]CTARES2!#REF!,[10]CTARES2!#REF!</definedName>
    <definedName name="AAAAAAAAAAAAAAAA" localSheetId="1">[10]CTARES2!#REF!,[10]CTARES2!#REF!,[10]CTARES2!#REF!</definedName>
    <definedName name="AAAAAAAAAAAAAAAA">[12]CTARES2!#REF!,[12]CTARES2!#REF!,[12]CTARES2!#REF!</definedName>
    <definedName name="ab" localSheetId="0">#REF!</definedName>
    <definedName name="ab" localSheetId="2">#REF!</definedName>
    <definedName name="ab" localSheetId="1">#REF!</definedName>
    <definedName name="ab">#REF!</definedName>
    <definedName name="abc" localSheetId="0">#REF!</definedName>
    <definedName name="abc" localSheetId="2">#REF!</definedName>
    <definedName name="abc" localSheetId="1">#REF!</definedName>
    <definedName name="abc">#REF!</definedName>
    <definedName name="ABC_X_RESUM" localSheetId="0">#REF!</definedName>
    <definedName name="ABC_X_RESUM" localSheetId="2">#REF!</definedName>
    <definedName name="ABC_X_RESUM" localSheetId="1">#REF!</definedName>
    <definedName name="ABC_X_RESUM">#REF!</definedName>
    <definedName name="ABREVADERO" localSheetId="0">[13]Comisiones!#REF!</definedName>
    <definedName name="ABREVADERO" localSheetId="2">[13]Comisiones!#REF!</definedName>
    <definedName name="ABREVADERO" localSheetId="1">[13]Comisiones!#REF!</definedName>
    <definedName name="ABREVADERO">[14]Comisiones!#REF!</definedName>
    <definedName name="ACTIVFMB" localSheetId="0">#REF!</definedName>
    <definedName name="ACTIVFMB" localSheetId="2">#REF!</definedName>
    <definedName name="ACTIVFMB" localSheetId="1">#REF!</definedName>
    <definedName name="ACTIVFMB">#REF!</definedName>
    <definedName name="ACTIVFMB2" localSheetId="0">'[15]Passiu (Euro)'!#REF!</definedName>
    <definedName name="ACTIVFMB2" localSheetId="2">'[15]Passiu (Euro)'!#REF!</definedName>
    <definedName name="ACTIVFMB2" localSheetId="1">'[15]Passiu (Euro)'!#REF!</definedName>
    <definedName name="ACTIVFMB2">'[15]Passiu (Euro)'!#REF!</definedName>
    <definedName name="ACTIVMB" localSheetId="0">#REF!</definedName>
    <definedName name="ACTIVMB" localSheetId="2">#REF!</definedName>
    <definedName name="ACTIVMB" localSheetId="1">#REF!</definedName>
    <definedName name="ACTIVMB">#REF!</definedName>
    <definedName name="activmb2" localSheetId="0">'[15]Passiu (Euro)'!#REF!</definedName>
    <definedName name="activmb2" localSheetId="2">'[15]Passiu (Euro)'!#REF!</definedName>
    <definedName name="activmb2" localSheetId="1">'[15]Passiu (Euro)'!#REF!</definedName>
    <definedName name="activmb2">'[15]Passiu (Euro)'!#REF!</definedName>
    <definedName name="ACTIVTB" localSheetId="0">#REF!</definedName>
    <definedName name="ACTIVTB" localSheetId="2">#REF!</definedName>
    <definedName name="ACTIVTB" localSheetId="1">#REF!</definedName>
    <definedName name="ACTIVTB">#REF!</definedName>
    <definedName name="ACTIVTBSA" localSheetId="0">#REF!</definedName>
    <definedName name="ACTIVTBSA" localSheetId="2">#REF!</definedName>
    <definedName name="ACTIVTBSA" localSheetId="1">#REF!</definedName>
    <definedName name="ACTIVTBSA">#REF!</definedName>
    <definedName name="ACTIVTMB" localSheetId="0">#REF!</definedName>
    <definedName name="ACTIVTMB" localSheetId="2">#REF!</definedName>
    <definedName name="ACTIVTMB" localSheetId="1">#REF!</definedName>
    <definedName name="ACTIVTMB">#REF!</definedName>
    <definedName name="ACTIVTMBG">#REF!</definedName>
    <definedName name="ACTMB">#REF!</definedName>
    <definedName name="ACTVTB" localSheetId="0">'[16]Passiu (Euro)'!#REF!</definedName>
    <definedName name="ACTVTB" localSheetId="2">'[16]Passiu (Euro)'!#REF!</definedName>
    <definedName name="ACTVTB" localSheetId="1">'[16]Passiu (Euro)'!#REF!</definedName>
    <definedName name="ACTVTB">'[16]Passiu (Euro)'!#REF!</definedName>
    <definedName name="Agrupacio" localSheetId="0">'[17]Valors columnes'!$B$3:$B$9</definedName>
    <definedName name="Agrupacio" localSheetId="2">'[17]Valors columnes'!$B$3:$B$9</definedName>
    <definedName name="Agrupacio" localSheetId="1">'[17]Valors columnes'!$B$3:$B$9</definedName>
    <definedName name="Agrupacio">'[18]Valors columnes'!$B$3:$B$9</definedName>
    <definedName name="AIF" localSheetId="0">#REF!</definedName>
    <definedName name="AIF" localSheetId="2">#REF!</definedName>
    <definedName name="AIF" localSheetId="1">#REF!</definedName>
    <definedName name="AIF">#REF!</definedName>
    <definedName name="AIF_2" localSheetId="0">#REF!</definedName>
    <definedName name="AIF_2" localSheetId="2">#REF!</definedName>
    <definedName name="AIF_2" localSheetId="1">#REF!</definedName>
    <definedName name="AIF_2">#REF!</definedName>
    <definedName name="Ajust" localSheetId="0">#REF!</definedName>
    <definedName name="Ajust" localSheetId="2">#REF!</definedName>
    <definedName name="Ajust" localSheetId="1">#REF!</definedName>
    <definedName name="Ajust">#REF!</definedName>
    <definedName name="AmbitPDT" localSheetId="0">'[19]Valors columnes'!$D$3:$D$11</definedName>
    <definedName name="AmbitPDT" localSheetId="2">'[19]Valors columnes'!$D$3:$D$11</definedName>
    <definedName name="AmbitPDT" localSheetId="1">'[19]Valors columnes'!$D$3:$D$11</definedName>
    <definedName name="AmbitPDT">'[20]Valors columnes'!$D$3:$D$11</definedName>
    <definedName name="AMORT_BANKINTER" localSheetId="0">[21]Bankinter!$E:$E</definedName>
    <definedName name="AMORT_BANKINTER" localSheetId="2">[21]Bankinter!$E:$E</definedName>
    <definedName name="AMORT_BANKINTER" localSheetId="1">[21]Bankinter!$E:$E</definedName>
    <definedName name="AMORT_BANKINTER">[22]Bankinter!$E:$E</definedName>
    <definedName name="AMORT_BEI1" localSheetId="0">'[21]BEI 1'!$E:$E</definedName>
    <definedName name="AMORT_BEI1" localSheetId="2">'[21]BEI 1'!$E:$E</definedName>
    <definedName name="AMORT_BEI1" localSheetId="1">'[21]BEI 1'!$E:$E</definedName>
    <definedName name="AMORT_BEI1">'[22]BEI 1'!$E:$E</definedName>
    <definedName name="AMORT_BEI2" localSheetId="0">#REF!</definedName>
    <definedName name="AMORT_BEI2" localSheetId="2">#REF!</definedName>
    <definedName name="AMORT_BEI2" localSheetId="1">#REF!</definedName>
    <definedName name="AMORT_BEI2">#REF!</definedName>
    <definedName name="AMORT_bei2BIS" localSheetId="0">#REF!</definedName>
    <definedName name="AMORT_bei2BIS" localSheetId="2">#REF!</definedName>
    <definedName name="AMORT_bei2BIS" localSheetId="1">#REF!</definedName>
    <definedName name="AMORT_bei2BIS">#REF!</definedName>
    <definedName name="AMORT_BEI3" localSheetId="0">#REF!</definedName>
    <definedName name="AMORT_BEI3" localSheetId="2">#REF!</definedName>
    <definedName name="AMORT_BEI3" localSheetId="1">#REF!</definedName>
    <definedName name="AMORT_BEI3">#REF!</definedName>
    <definedName name="AMORT_BEI3BIS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 localSheetId="0">[21]ICO!$E:$E</definedName>
    <definedName name="AMORT_ICO" localSheetId="2">[21]ICO!$E:$E</definedName>
    <definedName name="AMORT_ICO" localSheetId="1">[21]ICO!$E:$E</definedName>
    <definedName name="AMORT_ICO">[22]ICO!$E:$E</definedName>
    <definedName name="AMORT_LIBERBANK" localSheetId="0">[21]Liberbank!$E:$E</definedName>
    <definedName name="AMORT_LIBERBANK" localSheetId="2">[21]Liberbank!$E:$E</definedName>
    <definedName name="AMORT_LIBERBANK" localSheetId="1">[21]Liberbank!$E:$E</definedName>
    <definedName name="AMORT_LIBERBANK">[22]Liberbank!$E:$E</definedName>
    <definedName name="AMORT22T_P1">'[23]22 trens '!$D$52:$D$88</definedName>
    <definedName name="AMORT22T_P2">'[23]22 trens '!$K$52:$K$88</definedName>
    <definedName name="AMORT22T_P3">'[23]22 trens '!$R$52:$R$88</definedName>
    <definedName name="AMORT22T_P4">'[23]22 trens '!$Y$52:$Y$88</definedName>
    <definedName name="AMORT22T_P5">'[23]22 trens '!$AF$52:$AF$88</definedName>
    <definedName name="AMORT24T_P1">'[23]24 trens'!$D$54:$D$90</definedName>
    <definedName name="AMORT24T_P2">'[23]24 trens'!$K$54:$K$90</definedName>
    <definedName name="AMORT24T_P3">'[23]24 trens'!$R$54:$R$90</definedName>
    <definedName name="AMORT24T_P4">'[23]24 trens'!$Y$54:$Y$90</definedName>
    <definedName name="AMORT24T_P5">'[23]24 trens'!$AF$54:$AF$90</definedName>
    <definedName name="AMORT2T_P1">'[23]2 trens '!$D$32:$D$68</definedName>
    <definedName name="AMORT2T_P2">'[23]2 trens '!$K$32:$K$68</definedName>
    <definedName name="AMORT2T_P3">'[23]2 trens '!$R$32:$R$68</definedName>
    <definedName name="AMORT6T_P1">'[23]6 trens'!$D$36:$D$72</definedName>
    <definedName name="AMORT6T_P2">'[23]6 trens'!$K$36:$K$72</definedName>
    <definedName name="AMORT6T_P3">'[23]6 trens'!$R$36:$R$72</definedName>
    <definedName name="AMORT6T_P4">'[23]6 trens'!$Y$36:$Y$72</definedName>
    <definedName name="ANYO_ACTUAL" localSheetId="0">[24]Control!$C$9</definedName>
    <definedName name="ANYO_ACTUAL" localSheetId="2">[24]Control!$C$9</definedName>
    <definedName name="ANYO_ACTUAL" localSheetId="1">[24]Control!$C$9</definedName>
    <definedName name="ANYO_ACTUAL">[25]Control!$C$9</definedName>
    <definedName name="ANYO_ANTERIOR" localSheetId="0">[24]Control!$C$10</definedName>
    <definedName name="ANYO_ANTERIOR" localSheetId="2">[24]Control!$C$10</definedName>
    <definedName name="ANYO_ANTERIOR" localSheetId="1">[24]Control!$C$10</definedName>
    <definedName name="ANYO_ANTERIOR">[25]Control!$C$10</definedName>
    <definedName name="ÀREA" localSheetId="0">[26]LLISTES!$A$3:$A$9</definedName>
    <definedName name="ÀREA" localSheetId="2">[26]LLISTES!$A$3:$A$9</definedName>
    <definedName name="ÀREA" localSheetId="1">[26]LLISTES!$A$3:$A$9</definedName>
    <definedName name="ÀREA">[27]LLISTES!$A$3:$A$9</definedName>
    <definedName name="AreaClient" localSheetId="0">#REF!</definedName>
    <definedName name="AreaClient" localSheetId="2">#REF!</definedName>
    <definedName name="AreaClient" localSheetId="1">#REF!</definedName>
    <definedName name="AreaClient">'[28]Valors columnes'!$H$4:$H$10</definedName>
    <definedName name="asd" localSheetId="0">[5]CRO!$A$6:$D$6</definedName>
    <definedName name="asd" localSheetId="2">[5]CRO!$A$6:$D$6</definedName>
    <definedName name="asd" localSheetId="1">[5]CRO!$A$6:$D$6</definedName>
    <definedName name="asd">[4]CRO!$A$6:$D$6</definedName>
    <definedName name="Auxiliar.Control.e.Informació" localSheetId="0">[26]LLISTES!#REF!</definedName>
    <definedName name="Auxiliar.Control.e.Informació" localSheetId="2">[26]LLISTES!#REF!</definedName>
    <definedName name="Auxiliar.Control.e.Informació" localSheetId="1">[26]LLISTES!#REF!</definedName>
    <definedName name="Auxiliar.Control.e.Informació">[27]LLISTES!#REF!</definedName>
    <definedName name="b" localSheetId="0">[10]CTARES!#REF!,[10]CTARES!#REF!,[10]CTARES!#REF!,[10]CTARES!#REF!,[10]CTARES!#REF!,[10]CTARES!#REF!,[10]CTARES!#REF!,[10]CTARES!#REF!,[10]CTARES!#REF!,[10]CTARES!#REF!,[10]CTARES!#REF!,[10]CTARES!#REF!,[10]CTARES!#REF!</definedName>
    <definedName name="b" localSheetId="2">[10]CTARES!#REF!,[10]CTARES!#REF!,[10]CTARES!#REF!,[10]CTARES!#REF!,[10]CTARES!#REF!,[10]CTARES!#REF!,[10]CTARES!#REF!,[10]CTARES!#REF!,[10]CTARES!#REF!,[10]CTARES!#REF!,[10]CTARES!#REF!,[10]CTARES!#REF!,[10]CTARES!#REF!</definedName>
    <definedName name="b" localSheetId="1">[10]CTARES!#REF!,[10]CTARES!#REF!,[10]CTARES!#REF!,[10]CTARES!#REF!,[10]CTARES!#REF!,[10]CTARES!#REF!,[10]CTARES!#REF!,[10]CTARES!#REF!,[10]CTARES!#REF!,[10]CTARES!#REF!,[10]CTARES!#REF!,[10]CTARES!#REF!,[10]CTARES!#REF!</definedName>
    <definedName name="b">[11]CTARES!#REF!,[11]CTARES!#REF!,[11]CTARES!#REF!,[11]CTARES!#REF!,[11]CTARES!#REF!,[11]CTARES!#REF!,[11]CTARES!#REF!,[11]CTARES!#REF!,[11]CTARES!#REF!,[11]CTARES!#REF!,[11]CTARES!#REF!,[11]CTARES!#REF!,[11]CTARES!#REF!</definedName>
    <definedName name="BANC" localSheetId="0">[29]CUADRO01!#REF!</definedName>
    <definedName name="BANC" localSheetId="2">[29]CUADRO01!#REF!</definedName>
    <definedName name="BANC" localSheetId="1">[29]CUADRO01!#REF!</definedName>
    <definedName name="BANC">[29]CUADRO01!#REF!</definedName>
    <definedName name="BANC2" localSheetId="0">[29]CUADRO01!#REF!</definedName>
    <definedName name="BANC2" localSheetId="2">[29]CUADRO01!#REF!</definedName>
    <definedName name="BANC2" localSheetId="1">[29]CUADRO01!#REF!</definedName>
    <definedName name="BANC2">[29]CUADRO01!#REF!</definedName>
    <definedName name="BANCS" localSheetId="0">[29]CUADRO01!#REF!</definedName>
    <definedName name="BANCS" localSheetId="2">[29]CUADRO01!#REF!</definedName>
    <definedName name="BANCS" localSheetId="1">[29]CUADRO01!#REF!</definedName>
    <definedName name="BANCS">[29]CUADRO01!#REF!</definedName>
    <definedName name="BANCS2" localSheetId="0">[29]CUADRO01!#REF!</definedName>
    <definedName name="BANCS2" localSheetId="2">[29]CUADRO01!#REF!</definedName>
    <definedName name="BANCS2" localSheetId="1">[29]CUADRO01!#REF!</definedName>
    <definedName name="BANCS2">[29]CUADRO01!#REF!</definedName>
    <definedName name="BBVA" localSheetId="0">#REF!</definedName>
    <definedName name="BBVA" localSheetId="2">#REF!</definedName>
    <definedName name="BBVA" localSheetId="1">#REF!</definedName>
    <definedName name="BBVA">#REF!</definedName>
    <definedName name="cd" localSheetId="0">#REF!</definedName>
    <definedName name="cd" localSheetId="2">#REF!</definedName>
    <definedName name="cd" localSheetId="1">#REF!</definedName>
    <definedName name="cd">#REF!</definedName>
    <definedName name="CLT" localSheetId="0">#REF!</definedName>
    <definedName name="CLT" localSheetId="2">#REF!</definedName>
    <definedName name="CLT" localSheetId="1">#REF!</definedName>
    <definedName name="CLT">#REF!</definedName>
    <definedName name="CLT_2" localSheetId="0">#REF!</definedName>
    <definedName name="CLT_2" localSheetId="2">#REF!</definedName>
    <definedName name="CLT_2" localSheetId="1">#REF!</definedName>
    <definedName name="CLT_2">#REF!</definedName>
    <definedName name="COCHERAS_ESPERADAS" localSheetId="0">[24]Control!$C$11</definedName>
    <definedName name="COCHERAS_ESPERADAS" localSheetId="2">[24]Control!$C$11</definedName>
    <definedName name="COCHERAS_ESPERADAS" localSheetId="1">[24]Control!$C$11</definedName>
    <definedName name="COCHERAS_ESPERADAS">[25]Control!$C$11</definedName>
    <definedName name="cons" localSheetId="0">#REF!</definedName>
    <definedName name="cons" localSheetId="2">#REF!</definedName>
    <definedName name="cons" localSheetId="1">#REF!</definedName>
    <definedName name="cons">#REF!</definedName>
    <definedName name="Consulta_Anual_2016" localSheetId="0">#REF!</definedName>
    <definedName name="Consulta_Anual_2016" localSheetId="2">#REF!</definedName>
    <definedName name="Consulta_Anual_2016" localSheetId="1">#REF!</definedName>
    <definedName name="Consulta_Anual_2016">#REF!</definedName>
    <definedName name="COORD.EXTERIOR" localSheetId="0">[26]LLISTES!#REF!</definedName>
    <definedName name="COORD.EXTERIOR" localSheetId="2">[26]LLISTES!#REF!</definedName>
    <definedName name="COORD.EXTERIOR" localSheetId="1">[26]LLISTES!#REF!</definedName>
    <definedName name="COORD.EXTERIOR">[27]LLISTES!#REF!</definedName>
    <definedName name="Coordinador.CDIU" localSheetId="0">[26]LLISTES!#REF!</definedName>
    <definedName name="Coordinador.CDIU" localSheetId="2">[26]LLISTES!#REF!</definedName>
    <definedName name="Coordinador.CDIU" localSheetId="1">[26]LLISTES!#REF!</definedName>
    <definedName name="Coordinador.CDIU">[27]LLISTES!#REF!</definedName>
    <definedName name="CREDLLAR" localSheetId="0">[29]CUADRO01!#REF!</definedName>
    <definedName name="CREDLLAR" localSheetId="2">[29]CUADRO01!#REF!</definedName>
    <definedName name="CREDLLAR" localSheetId="1">[29]CUADRO01!#REF!</definedName>
    <definedName name="CREDLLAR">[29]CUADRO01!#REF!</definedName>
    <definedName name="_xlnm.Criteria" localSheetId="0">'[19]Valors columnes'!$G$19:$G$24</definedName>
    <definedName name="_xlnm.Criteria" localSheetId="2">'[19]Valors columnes'!$G$19:$G$24</definedName>
    <definedName name="_xlnm.Criteria" localSheetId="1">'[19]Valors columnes'!$G$19:$G$24</definedName>
    <definedName name="_xlnm.Criteria">'[20]Valors columnes'!$G$19:$G$24</definedName>
    <definedName name="CTA0613TMB_V2" localSheetId="0">#REF!</definedName>
    <definedName name="CTA0613TMB_V2" localSheetId="2">#REF!</definedName>
    <definedName name="CTA0613TMB_V2" localSheetId="1">#REF!</definedName>
    <definedName name="CTA0613TMB_V2">#REF!</definedName>
    <definedName name="d" localSheetId="0">#REF!</definedName>
    <definedName name="d" localSheetId="2">#REF!</definedName>
    <definedName name="d" localSheetId="1">#REF!</definedName>
    <definedName name="d">#REF!</definedName>
    <definedName name="DATA1" localSheetId="0">#REF!</definedName>
    <definedName name="DATA1" localSheetId="2">#REF!</definedName>
    <definedName name="DATA1" localSheetId="1">#REF!</definedName>
    <definedName name="DATA1">#REF!</definedName>
    <definedName name="DATA10">#REF!</definedName>
    <definedName name="DATA11" localSheetId="0">[30]Hoja1!$L$3:$L$45</definedName>
    <definedName name="DATA11" localSheetId="2">[30]Hoja1!$L$3:$L$45</definedName>
    <definedName name="DATA11" localSheetId="1">[30]Hoja1!$L$3:$L$45</definedName>
    <definedName name="DATA11">[31]Hoja1!$L$3:$L$45</definedName>
    <definedName name="DATA111" localSheetId="0">[32]CRO!#REF!</definedName>
    <definedName name="DATA111" localSheetId="2">[32]CRO!#REF!</definedName>
    <definedName name="DATA111" localSheetId="1">[32]CRO!#REF!</definedName>
    <definedName name="DATA111">[33]CRO!#REF!</definedName>
    <definedName name="DATA12" localSheetId="0">#REF!</definedName>
    <definedName name="DATA12" localSheetId="2">#REF!</definedName>
    <definedName name="DATA12" localSheetId="1">#REF!</definedName>
    <definedName name="DATA12">#REF!</definedName>
    <definedName name="DATA13" localSheetId="0">#REF!</definedName>
    <definedName name="DATA13" localSheetId="2">#REF!</definedName>
    <definedName name="DATA13" localSheetId="1">#REF!</definedName>
    <definedName name="DATA13">#REF!</definedName>
    <definedName name="DATA14" localSheetId="0">#REF!</definedName>
    <definedName name="DATA14" localSheetId="2">#REF!</definedName>
    <definedName name="DATA14" localSheetId="1">#REF!</definedName>
    <definedName name="DATA14">#REF!</definedName>
    <definedName name="DATA15">#REF!</definedName>
    <definedName name="data150" localSheetId="0">[34]CRO!#REF!</definedName>
    <definedName name="data150" localSheetId="2">[34]CRO!#REF!</definedName>
    <definedName name="data150" localSheetId="1">[34]CRO!#REF!</definedName>
    <definedName name="data150">[35]CRO!#REF!</definedName>
    <definedName name="DATA16" localSheetId="0">#REF!</definedName>
    <definedName name="DATA16" localSheetId="2">#REF!</definedName>
    <definedName name="DATA16" localSheetId="1">#REF!</definedName>
    <definedName name="DATA16">#REF!</definedName>
    <definedName name="DATA18" localSheetId="0">'[36]ZF 2011'!#REF!</definedName>
    <definedName name="DATA18" localSheetId="2">'[36]ZF 2011'!#REF!</definedName>
    <definedName name="DATA18" localSheetId="1">'[36]ZF 2011'!#REF!</definedName>
    <definedName name="DATA18">'[37]ZF 2011'!#REF!</definedName>
    <definedName name="DATA19" localSheetId="0">'[36]ZF 2011'!#REF!</definedName>
    <definedName name="DATA19" localSheetId="2">'[36]ZF 2011'!#REF!</definedName>
    <definedName name="DATA19" localSheetId="1">'[36]ZF 2011'!#REF!</definedName>
    <definedName name="DATA19">'[37]ZF 2011'!#REF!</definedName>
    <definedName name="DATA2" localSheetId="0">#REF!</definedName>
    <definedName name="DATA2" localSheetId="2">#REF!</definedName>
    <definedName name="DATA2" localSheetId="1">#REF!</definedName>
    <definedName name="DATA2">#REF!</definedName>
    <definedName name="DATA20" localSheetId="0">'[36]ZF 2011'!#REF!</definedName>
    <definedName name="DATA20" localSheetId="2">'[36]ZF 2011'!#REF!</definedName>
    <definedName name="DATA20" localSheetId="1">'[36]ZF 2011'!#REF!</definedName>
    <definedName name="DATA20">'[37]ZF 2011'!#REF!</definedName>
    <definedName name="DATA21" localSheetId="0">'[36]ZF 2011'!#REF!</definedName>
    <definedName name="DATA21" localSheetId="2">'[36]ZF 2011'!#REF!</definedName>
    <definedName name="DATA21" localSheetId="1">'[36]ZF 2011'!#REF!</definedName>
    <definedName name="DATA21">'[37]ZF 2011'!#REF!</definedName>
    <definedName name="DATA22" localSheetId="0">'[36]ZF 2011'!#REF!</definedName>
    <definedName name="DATA22" localSheetId="2">'[36]ZF 2011'!#REF!</definedName>
    <definedName name="DATA22" localSheetId="1">'[36]ZF 2011'!#REF!</definedName>
    <definedName name="DATA22">'[37]ZF 2011'!#REF!</definedName>
    <definedName name="DATA23" localSheetId="0">'[36]ZF 2011'!#REF!</definedName>
    <definedName name="DATA23" localSheetId="2">'[36]ZF 2011'!#REF!</definedName>
    <definedName name="DATA23" localSheetId="1">'[36]ZF 2011'!#REF!</definedName>
    <definedName name="DATA23">'[37]ZF 2011'!#REF!</definedName>
    <definedName name="DATA24" localSheetId="0">'[36]ZF 2011'!#REF!</definedName>
    <definedName name="DATA24" localSheetId="2">'[36]ZF 2011'!#REF!</definedName>
    <definedName name="DATA24" localSheetId="1">'[36]ZF 2011'!#REF!</definedName>
    <definedName name="DATA24">'[37]ZF 2011'!#REF!</definedName>
    <definedName name="DATA26" localSheetId="0">'[36]ZF 2011'!#REF!</definedName>
    <definedName name="DATA26" localSheetId="2">'[36]ZF 2011'!#REF!</definedName>
    <definedName name="DATA26" localSheetId="1">'[36]ZF 2011'!#REF!</definedName>
    <definedName name="DATA26">'[37]ZF 2011'!#REF!</definedName>
    <definedName name="DATA27" localSheetId="0">'[36]ZF 2011'!#REF!</definedName>
    <definedName name="DATA27" localSheetId="2">'[36]ZF 2011'!#REF!</definedName>
    <definedName name="DATA27" localSheetId="1">'[36]ZF 2011'!#REF!</definedName>
    <definedName name="DATA27">'[37]ZF 2011'!#REF!</definedName>
    <definedName name="DATA3" localSheetId="0">#REF!</definedName>
    <definedName name="DATA3" localSheetId="2">#REF!</definedName>
    <definedName name="DATA3" localSheetId="1">#REF!</definedName>
    <definedName name="DATA3">#REF!</definedName>
    <definedName name="DATA4" localSheetId="0">#REF!</definedName>
    <definedName name="DATA4" localSheetId="2">#REF!</definedName>
    <definedName name="DATA4" localSheetId="1">#REF!</definedName>
    <definedName name="DATA4">#REF!</definedName>
    <definedName name="DATA5" localSheetId="0">#REF!</definedName>
    <definedName name="DATA5" localSheetId="2">#REF!</definedName>
    <definedName name="DATA5" localSheetId="1">#REF!</definedName>
    <definedName name="DATA5">#REF!</definedName>
    <definedName name="DATA6">#REF!</definedName>
    <definedName name="data652" localSheetId="0">[34]CRO!#REF!</definedName>
    <definedName name="data652" localSheetId="2">[34]CRO!#REF!</definedName>
    <definedName name="data652" localSheetId="1">[34]CRO!#REF!</definedName>
    <definedName name="data652">[35]CRO!#REF!</definedName>
    <definedName name="data66" localSheetId="0">[38]CRO!#REF!</definedName>
    <definedName name="data66" localSheetId="2">[38]CRO!#REF!</definedName>
    <definedName name="data66" localSheetId="1">[38]CRO!#REF!</definedName>
    <definedName name="data66">[39]CRO!#REF!</definedName>
    <definedName name="DATA666" localSheetId="0">[32]CRO!#REF!</definedName>
    <definedName name="DATA666" localSheetId="2">[32]CRO!#REF!</definedName>
    <definedName name="DATA666" localSheetId="1">[32]CRO!#REF!</definedName>
    <definedName name="DATA666">[33]CRO!#REF!</definedName>
    <definedName name="DATA7" localSheetId="0">#REF!</definedName>
    <definedName name="DATA7" localSheetId="2">#REF!</definedName>
    <definedName name="DATA7" localSheetId="1">#REF!</definedName>
    <definedName name="DATA7">#REF!</definedName>
    <definedName name="DATA8" localSheetId="0">#REF!</definedName>
    <definedName name="DATA8" localSheetId="2">#REF!</definedName>
    <definedName name="DATA8" localSheetId="1">#REF!</definedName>
    <definedName name="DATA8">#REF!</definedName>
    <definedName name="DATA9" localSheetId="0">#REF!</definedName>
    <definedName name="DATA9" localSheetId="2">#REF!</definedName>
    <definedName name="DATA9" localSheetId="1">#REF!</definedName>
    <definedName name="DATA9">#REF!</definedName>
    <definedName name="data90" localSheetId="0">[34]CRO!#REF!</definedName>
    <definedName name="data90" localSheetId="2">[34]CRO!#REF!</definedName>
    <definedName name="data90" localSheetId="1">[34]CRO!#REF!</definedName>
    <definedName name="data90">[35]CRO!#REF!</definedName>
    <definedName name="data99" localSheetId="0">[38]CRO!#REF!</definedName>
    <definedName name="data99" localSheetId="2">[38]CRO!#REF!</definedName>
    <definedName name="data99" localSheetId="1">[38]CRO!#REF!</definedName>
    <definedName name="data99">[39]CRO!#REF!</definedName>
    <definedName name="DATA999" localSheetId="0">[32]CRO!#REF!</definedName>
    <definedName name="DATA999" localSheetId="2">[32]CRO!#REF!</definedName>
    <definedName name="DATA999" localSheetId="1">[32]CRO!#REF!</definedName>
    <definedName name="DATA999">[33]CRO!#REF!</definedName>
    <definedName name="DESPAMORT" localSheetId="0">[29]CUADRO01!#REF!</definedName>
    <definedName name="DESPAMORT" localSheetId="2">[29]CUADRO01!#REF!</definedName>
    <definedName name="DESPAMORT" localSheetId="1">[29]CUADRO01!#REF!</definedName>
    <definedName name="DESPAMORT">[29]CUADRO01!#REF!</definedName>
    <definedName name="Detalle_Estudios" localSheetId="0">#REF!</definedName>
    <definedName name="Detalle_Estudios" localSheetId="2">#REF!</definedName>
    <definedName name="Detalle_Estudios" localSheetId="1">#REF!</definedName>
    <definedName name="Detalle_Estudios">#REF!</definedName>
    <definedName name="DF_GRID_1" localSheetId="0">#REF!</definedName>
    <definedName name="DF_GRID_1" localSheetId="2">#REF!</definedName>
    <definedName name="DF_GRID_1" localSheetId="1">#REF!</definedName>
    <definedName name="DF_GRID_1">#REF!</definedName>
    <definedName name="DF_NAVPANEL_13" localSheetId="0">#REF!</definedName>
    <definedName name="DF_NAVPANEL_13" localSheetId="2">#REF!</definedName>
    <definedName name="DF_NAVPANEL_13" localSheetId="1">#REF!</definedName>
    <definedName name="DF_NAVPANEL_13">#REF!</definedName>
    <definedName name="DF_NAVPANEL_18">#REF!</definedName>
    <definedName name="dfd" localSheetId="0" hidden="1">{#N/A,#N/A,FALSE,"ORDRE"}</definedName>
    <definedName name="dfd" localSheetId="2" hidden="1">{#N/A,#N/A,FALSE,"ORDRE"}</definedName>
    <definedName name="dfd" localSheetId="1" hidden="1">{#N/A,#N/A,FALSE,"ORDRE"}</definedName>
    <definedName name="dfd" hidden="1">{#N/A,#N/A,FALSE,"ORDRE"}</definedName>
    <definedName name="dfg" localSheetId="0">[5]CRO!$C$7:$C$8</definedName>
    <definedName name="dfg" localSheetId="2">[5]CRO!$C$7:$C$8</definedName>
    <definedName name="dfg" localSheetId="1">[5]CRO!$C$7:$C$8</definedName>
    <definedName name="dfg">[4]CRO!$C$7:$C$8</definedName>
    <definedName name="dfg0" localSheetId="0">[5]CRO!$A$7:$F$8</definedName>
    <definedName name="dfg0" localSheetId="2">[5]CRO!$A$7:$F$8</definedName>
    <definedName name="dfg0" localSheetId="1">[5]CRO!$A$7:$F$8</definedName>
    <definedName name="dfg0">[4]CRO!$A$7:$F$8</definedName>
    <definedName name="dfgwe" localSheetId="0">[5]CRO!$E$6:$F$6</definedName>
    <definedName name="dfgwe" localSheetId="2">[5]CRO!$E$6:$F$6</definedName>
    <definedName name="dfgwe" localSheetId="1">[5]CRO!$E$6:$F$6</definedName>
    <definedName name="dfgwe">[4]CRO!$E$6:$F$6</definedName>
    <definedName name="DIR_2" localSheetId="0">[40]DIR_1!#REF!</definedName>
    <definedName name="DIR_2" localSheetId="2">[40]DIR_1!#REF!</definedName>
    <definedName name="DIR_2" localSheetId="1">[40]DIR_1!#REF!</definedName>
    <definedName name="DIR_2">[40]DIR_1!#REF!</definedName>
    <definedName name="DIR_3" localSheetId="0">[40]DIR_1!#REF!</definedName>
    <definedName name="DIR_3" localSheetId="2">[40]DIR_1!#REF!</definedName>
    <definedName name="DIR_3" localSheetId="1">[40]DIR_1!#REF!</definedName>
    <definedName name="DIR_3">[40]DIR_1!#REF!</definedName>
    <definedName name="DIR_4" localSheetId="0">[40]DIR_1!#REF!</definedName>
    <definedName name="DIR_4" localSheetId="2">[40]DIR_1!#REF!</definedName>
    <definedName name="DIR_4" localSheetId="1">[40]DIR_1!#REF!</definedName>
    <definedName name="DIR_4">[40]DIR_1!#REF!</definedName>
    <definedName name="DISP_BEI2" localSheetId="0">#REF!</definedName>
    <definedName name="DISP_BEI2" localSheetId="2">#REF!</definedName>
    <definedName name="DISP_BEI2" localSheetId="1">#REF!</definedName>
    <definedName name="DISP_BEI2">#REF!</definedName>
    <definedName name="DISP_BEI3" localSheetId="0">#REF!</definedName>
    <definedName name="DISP_BEI3" localSheetId="2">#REF!</definedName>
    <definedName name="DISP_BEI3" localSheetId="1">#REF!</definedName>
    <definedName name="DISP_BEI3">#REF!</definedName>
    <definedName name="DISP_BEI4" localSheetId="0">#REF!</definedName>
    <definedName name="DISP_BEI4" localSheetId="2">#REF!</definedName>
    <definedName name="DISP_BEI4" localSheetId="1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DISP_LIBERBANK">#REF!</definedName>
    <definedName name="DRI" localSheetId="0">#REF!</definedName>
    <definedName name="DRI" localSheetId="2">#REF!</definedName>
    <definedName name="DRI" localSheetId="1">#REF!</definedName>
    <definedName name="DRI">#REF!</definedName>
    <definedName name="DRI_2" localSheetId="0">#REF!</definedName>
    <definedName name="DRI_2" localSheetId="2">#REF!</definedName>
    <definedName name="DRI_2" localSheetId="1">#REF!</definedName>
    <definedName name="DRI_2">#REF!</definedName>
    <definedName name="e">#REF!</definedName>
    <definedName name="EDITAR">[41]MB!#REF!</definedName>
    <definedName name="enero" localSheetId="0">#REF!</definedName>
    <definedName name="enero" localSheetId="2">#REF!</definedName>
    <definedName name="enero" localSheetId="1">#REF!</definedName>
    <definedName name="enero">#REF!</definedName>
    <definedName name="EOAF" localSheetId="0">[42]Hoja1!#REF!</definedName>
    <definedName name="EOAF" localSheetId="2">[42]Hoja1!#REF!</definedName>
    <definedName name="EOAF" localSheetId="1">[42]Hoja1!#REF!</definedName>
    <definedName name="EOAF">[43]Hoja1!#REF!</definedName>
    <definedName name="EURO" localSheetId="0">#REF!</definedName>
    <definedName name="EURO" localSheetId="2">#REF!</definedName>
    <definedName name="EURO" localSheetId="1">#REF!</definedName>
    <definedName name="EURO">#REF!</definedName>
    <definedName name="EURO2">'[44]Actiu (Euro)'!$F$1</definedName>
    <definedName name="Explotació" localSheetId="0">#REF!</definedName>
    <definedName name="Explotació" localSheetId="2">#REF!</definedName>
    <definedName name="Explotació" localSheetId="1">#REF!</definedName>
    <definedName name="Explotació">#REF!</definedName>
    <definedName name="Explotaciómb" localSheetId="0">#REF!</definedName>
    <definedName name="Explotaciómb" localSheetId="2">#REF!</definedName>
    <definedName name="Explotaciómb" localSheetId="1">#REF!</definedName>
    <definedName name="Explotaciómb">#REF!</definedName>
    <definedName name="Explotaciótb" localSheetId="0">#REF!</definedName>
    <definedName name="Explotaciótb" localSheetId="2">#REF!</definedName>
    <definedName name="Explotaciótb" localSheetId="1">#REF!</definedName>
    <definedName name="Explotaciótb">#REF!</definedName>
    <definedName name="Explotaciótmb">#REF!</definedName>
    <definedName name="febrer">#REF!</definedName>
    <definedName name="FECHA_OK_TMB" localSheetId="0">[45]Control!$D$16</definedName>
    <definedName name="FECHA_OK_TMB" localSheetId="2">[45]Control!$D$16</definedName>
    <definedName name="FECHA_OK_TMB" localSheetId="1">[45]Control!$D$16</definedName>
    <definedName name="FECHA_OK_TMB">[46]Control!$D$16</definedName>
    <definedName name="FF" localSheetId="0">'[47]PREFITXA - CONJUNT'!#REF!</definedName>
    <definedName name="FF" localSheetId="2">'[47]PREFITXA - CONJUNT'!#REF!</definedName>
    <definedName name="FF" localSheetId="1">'[47]PREFITXA - CONJUNT'!#REF!</definedName>
    <definedName name="FF">'[47]PREFITXA - CONJUNT'!#REF!</definedName>
    <definedName name="Final" localSheetId="0">#REF!</definedName>
    <definedName name="Final" localSheetId="2">#REF!</definedName>
    <definedName name="Final" localSheetId="1">#REF!</definedName>
    <definedName name="Final">#REF!</definedName>
    <definedName name="Finalmb" localSheetId="0">#REF!</definedName>
    <definedName name="Finalmb" localSheetId="2">#REF!</definedName>
    <definedName name="Finalmb" localSheetId="1">#REF!</definedName>
    <definedName name="Finalmb">#REF!</definedName>
    <definedName name="Finaltb" localSheetId="0">#REF!</definedName>
    <definedName name="Finaltb" localSheetId="2">#REF!</definedName>
    <definedName name="Finaltb" localSheetId="1">#REF!</definedName>
    <definedName name="Finaltb">#REF!</definedName>
    <definedName name="Finaltmb">#REF!</definedName>
    <definedName name="FM">'[47]PREFITXA - CONJUNT'!#REF!</definedName>
    <definedName name="FUNCIONS" localSheetId="0">[26]LLISTES!$B$281:$B$493</definedName>
    <definedName name="FUNCIONS" localSheetId="2">[26]LLISTES!$B$281:$B$493</definedName>
    <definedName name="FUNCIONS" localSheetId="1">[26]LLISTES!$B$281:$B$493</definedName>
    <definedName name="FUNCIONS">[27]LLISTES!$B$281:$B$493</definedName>
    <definedName name="g" localSheetId="0">#REF!</definedName>
    <definedName name="g" localSheetId="2">#REF!</definedName>
    <definedName name="g" localSheetId="1">#REF!</definedName>
    <definedName name="g">#REF!</definedName>
    <definedName name="Gastos_Estudis" localSheetId="0">#REF!</definedName>
    <definedName name="Gastos_Estudis" localSheetId="2">#REF!</definedName>
    <definedName name="Gastos_Estudis" localSheetId="1">#REF!</definedName>
    <definedName name="Gastos_Estudis">#REF!</definedName>
    <definedName name="Grup" localSheetId="0">#REF!</definedName>
    <definedName name="Grup" localSheetId="2">#REF!</definedName>
    <definedName name="Grup" localSheetId="1">#REF!</definedName>
    <definedName name="Grup">#REF!</definedName>
    <definedName name="h">#REF!</definedName>
    <definedName name="H_2">[40]INGRES!#REF!</definedName>
    <definedName name="H_5">[40]DESPESA2!#REF!</definedName>
    <definedName name="Hipotesis" localSheetId="0">#REF!</definedName>
    <definedName name="Hipotesis" localSheetId="2">#REF!</definedName>
    <definedName name="Hipotesis" localSheetId="1">#REF!</definedName>
    <definedName name="Hipotesis">#REF!</definedName>
    <definedName name="hitos" localSheetId="0">#REF!</definedName>
    <definedName name="hitos" localSheetId="2">#REF!</definedName>
    <definedName name="hitos" localSheetId="1">#REF!</definedName>
    <definedName name="hitos">#REF!</definedName>
    <definedName name="Hoja_1">#REF!</definedName>
    <definedName name="Hoja_2">#REF!</definedName>
    <definedName name="Hoja_3">#REF!</definedName>
    <definedName name="Hoja_4" localSheetId="0">#REF!</definedName>
    <definedName name="Hoja_4" localSheetId="2">#REF!</definedName>
    <definedName name="Hoja_4" localSheetId="1">#REF!</definedName>
    <definedName name="Hoja_4">#REF!</definedName>
    <definedName name="HOJA2" localSheetId="0">[48]subv23!#REF!</definedName>
    <definedName name="HOJA2" localSheetId="2">[48]subv23!#REF!</definedName>
    <definedName name="HOJA2" localSheetId="1">[48]subv23!#REF!</definedName>
    <definedName name="HOJA2">[48]subv23!#REF!</definedName>
    <definedName name="i" localSheetId="0">#REF!</definedName>
    <definedName name="i" localSheetId="2">#REF!</definedName>
    <definedName name="i" localSheetId="1">#REF!</definedName>
    <definedName name="i">#REF!</definedName>
    <definedName name="II" localSheetId="0">#REF!</definedName>
    <definedName name="II" localSheetId="2">#REF!</definedName>
    <definedName name="II" localSheetId="1">#REF!</definedName>
    <definedName name="II">#REF!</definedName>
    <definedName name="III" localSheetId="0">#REF!</definedName>
    <definedName name="III" localSheetId="2">#REF!</definedName>
    <definedName name="III" localSheetId="1">#REF!</definedName>
    <definedName name="II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.SEG.LAB.XARXA.METRO" localSheetId="0">[26]LLISTES!#REF!</definedName>
    <definedName name="INT.SEG.LAB.XARXA.METRO" localSheetId="2">[26]LLISTES!#REF!</definedName>
    <definedName name="INT.SEG.LAB.XARXA.METRO" localSheetId="1">[26]LLISTES!#REF!</definedName>
    <definedName name="INT.SEG.LAB.XARXA.METRO">[27]LLISTES!#REF!</definedName>
    <definedName name="INT_BANKINTER" localSheetId="0">[21]Bankinter!$F:$F</definedName>
    <definedName name="INT_BANKINTER" localSheetId="2">[21]Bankinter!$F:$F</definedName>
    <definedName name="INT_BANKINTER" localSheetId="1">[21]Bankinter!$F:$F</definedName>
    <definedName name="INT_BANKINTER">[22]Bankinter!$F:$F</definedName>
    <definedName name="INT_BEI1" localSheetId="0">'[21]BEI 1'!$F:$F</definedName>
    <definedName name="INT_BEI1" localSheetId="2">'[21]BEI 1'!$F:$F</definedName>
    <definedName name="INT_BEI1" localSheetId="1">'[21]BEI 1'!$F:$F</definedName>
    <definedName name="INT_BEI1">'[22]BEI 1'!$F:$F</definedName>
    <definedName name="INT_BEI2" localSheetId="0">#REF!</definedName>
    <definedName name="INT_BEI2" localSheetId="2">#REF!</definedName>
    <definedName name="INT_BEI2" localSheetId="1">#REF!</definedName>
    <definedName name="INT_BEI2">#REF!</definedName>
    <definedName name="INT_BEI3" localSheetId="0">#REF!</definedName>
    <definedName name="INT_BEI3" localSheetId="2">#REF!</definedName>
    <definedName name="INT_BEI3" localSheetId="1">#REF!</definedName>
    <definedName name="INT_BEI3">#REF!</definedName>
    <definedName name="INT_BEI4" localSheetId="0">#REF!</definedName>
    <definedName name="INT_BEI4" localSheetId="2">#REF!</definedName>
    <definedName name="INT_BEI4" localSheetId="1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 localSheetId="0">[21]ICO!$F:$F</definedName>
    <definedName name="INT_ICO" localSheetId="2">[21]ICO!$F:$F</definedName>
    <definedName name="INT_ICO" localSheetId="1">[21]ICO!$F:$F</definedName>
    <definedName name="INT_ICO">[22]ICO!$F:$F</definedName>
    <definedName name="INT_LIBERBANK" localSheetId="0">[21]Liberbank!$F:$F</definedName>
    <definedName name="INT_LIBERBANK" localSheetId="2">[21]Liberbank!$F:$F</definedName>
    <definedName name="INT_LIBERBANK" localSheetId="1">[21]Liberbank!$F:$F</definedName>
    <definedName name="INT_LIBERBANK">[22]Liberbank!$F:$F</definedName>
    <definedName name="INT22T_P1">'[23]22 trens '!$E$52:$E$88</definedName>
    <definedName name="INT22T_P2">'[23]22 trens '!$L$52:$L$88</definedName>
    <definedName name="INT22T_P3">'[23]22 trens '!$S$52:$S$88</definedName>
    <definedName name="INT22T_P4">'[23]22 trens '!$Z$52:$Z$88</definedName>
    <definedName name="INT24T_P1">'[23]24 trens'!$E$54:$E$90</definedName>
    <definedName name="INT24T_P2">'[23]24 trens'!$L$54:$L$90</definedName>
    <definedName name="INT24T_P3">'[23]24 trens'!$S$54:$S$90</definedName>
    <definedName name="INT24T_P4">'[23]24 trens'!$Z$54:$Z$90</definedName>
    <definedName name="INT24T_P5">'[23]24 trens'!$AG$54:$AG$90</definedName>
    <definedName name="INT2T_P1">'[23]2 trens '!$E$32:$E$68</definedName>
    <definedName name="INT2T_P2">'[23]2 trens '!$L$32:$L$68</definedName>
    <definedName name="INT2T_P3">'[23]2 trens '!$S$32:$S$68</definedName>
    <definedName name="INT6T_P1">'[23]6 trens'!$E$36:$E$72</definedName>
    <definedName name="INT6T_P2">'[23]6 trens'!$L$36:$L$72</definedName>
    <definedName name="INT6T_P3">'[23]6 trens'!$S$36:$S$72</definedName>
    <definedName name="INT6T_P4">'[23]6 trens'!$Z$36:$Z$72</definedName>
    <definedName name="INTEGRACIÓ.SEG.LAB..XARXA.METRO" localSheetId="0">[26]LLISTES!#REF!</definedName>
    <definedName name="INTEGRACIÓ.SEG.LAB..XARXA.METRO" localSheetId="2">[26]LLISTES!#REF!</definedName>
    <definedName name="INTEGRACIÓ.SEG.LAB..XARXA.METRO" localSheetId="1">[26]LLISTES!#REF!</definedName>
    <definedName name="INTEGRACIÓ.SEG.LAB..XARXA.METRO">[27]LLISTES!#REF!</definedName>
    <definedName name="INTERC_2019" localSheetId="0">'[21]Intercalarios por tren'!$X$119:$X$160,'[21]Intercalarios por tren'!$AB$119:$AB$160,'[21]Intercalarios por tren'!$AF$119:$AF$160,'[21]Intercalarios por tren'!$AN$119:$AN$160,'[21]Intercalarios por tren'!$AR$119:$AR$160,'[21]Intercalarios por tren'!$BJ$119:$BJ$160,'[21]Intercalarios por tren'!$BN$119:$BN$160,'[21]Intercalarios por tren'!$CE$119:$CE$160,'[21]Intercalarios por tren'!$CI$119:$CI$160</definedName>
    <definedName name="INTERC_2019" localSheetId="2">'[21]Intercalarios por tren'!$X$119:$X$160,'[21]Intercalarios por tren'!$AB$119:$AB$160,'[21]Intercalarios por tren'!$AF$119:$AF$160,'[21]Intercalarios por tren'!$AN$119:$AN$160,'[21]Intercalarios por tren'!$AR$119:$AR$160,'[21]Intercalarios por tren'!$BJ$119:$BJ$160,'[21]Intercalarios por tren'!$BN$119:$BN$160,'[21]Intercalarios por tren'!$CE$119:$CE$160,'[21]Intercalarios por tren'!$CI$119:$CI$160</definedName>
    <definedName name="INTERC_2019" localSheetId="1">'[21]Intercalarios por tren'!$X$119:$X$160,'[21]Intercalarios por tren'!$AB$119:$AB$160,'[21]Intercalarios por tren'!$AF$119:$AF$160,'[21]Intercalarios por tren'!$AN$119:$AN$160,'[21]Intercalarios por tren'!$AR$119:$AR$160,'[21]Intercalarios por tren'!$BJ$119:$BJ$160,'[21]Intercalarios por tren'!$BN$119:$BN$160,'[21]Intercalarios por tren'!$CE$119:$CE$160,'[21]Intercalarios por tren'!$CI$119:$CI$160</definedName>
    <definedName name="INTERC_2019">'[22]Intercalarios por tren'!$X$119:$X$160,'[22]Intercalarios por tren'!$AB$119:$AB$160,'[22]Intercalarios por tren'!$AF$119:$AF$160,'[22]Intercalarios por tren'!$AN$119:$AN$160,'[22]Intercalarios por tren'!$AR$119:$AR$160,'[22]Intercalarios por tren'!$BJ$119:$BJ$160,'[22]Intercalarios por tren'!$BN$119:$BN$160,'[22]Intercalarios por tren'!$CE$119:$CE$160,'[22]Intercalarios por tren'!$CI$119:$CI$160</definedName>
    <definedName name="INTERC_2020" localSheetId="0">'[21]Intercalarios por tren'!$Y$119:$Y$160,'[21]Intercalarios por tren'!$AC$119:$AC$160,'[21]Intercalarios por tren'!$AG$119:$AG$160,'[21]Intercalarios por tren'!$AO$119:$AO$160,'[21]Intercalarios por tren'!$AS$119:$AS$160,'[21]Intercalarios por tren'!$BK$119:$BK$160,'[21]Intercalarios por tren'!$BO$119:$BO$160,'[21]Intercalarios por tren'!$CF$119:$CF$160,'[21]Intercalarios por tren'!$CJ$119:$CJ$160</definedName>
    <definedName name="INTERC_2020" localSheetId="2">'[21]Intercalarios por tren'!$Y$119:$Y$160,'[21]Intercalarios por tren'!$AC$119:$AC$160,'[21]Intercalarios por tren'!$AG$119:$AG$160,'[21]Intercalarios por tren'!$AO$119:$AO$160,'[21]Intercalarios por tren'!$AS$119:$AS$160,'[21]Intercalarios por tren'!$BK$119:$BK$160,'[21]Intercalarios por tren'!$BO$119:$BO$160,'[21]Intercalarios por tren'!$CF$119:$CF$160,'[21]Intercalarios por tren'!$CJ$119:$CJ$160</definedName>
    <definedName name="INTERC_2020" localSheetId="1">'[21]Intercalarios por tren'!$Y$119:$Y$160,'[21]Intercalarios por tren'!$AC$119:$AC$160,'[21]Intercalarios por tren'!$AG$119:$AG$160,'[21]Intercalarios por tren'!$AO$119:$AO$160,'[21]Intercalarios por tren'!$AS$119:$AS$160,'[21]Intercalarios por tren'!$BK$119:$BK$160,'[21]Intercalarios por tren'!$BO$119:$BO$160,'[21]Intercalarios por tren'!$CF$119:$CF$160,'[21]Intercalarios por tren'!$CJ$119:$CJ$160</definedName>
    <definedName name="INTERC_2020">'[22]Intercalarios por tren'!$Y$119:$Y$160,'[22]Intercalarios por tren'!$AC$119:$AC$160,'[22]Intercalarios por tren'!$AG$119:$AG$160,'[22]Intercalarios por tren'!$AO$119:$AO$160,'[22]Intercalarios por tren'!$AS$119:$AS$160,'[22]Intercalarios por tren'!$BK$119:$BK$160,'[22]Intercalarios por tren'!$BO$119:$BO$160,'[22]Intercalarios por tren'!$CF$119:$CF$160,'[22]Intercalarios por tren'!$CJ$119:$CJ$160</definedName>
    <definedName name="INTERC_2021" localSheetId="0">'[21]Intercalarios por tren'!$Z$119:$Z$160,'[21]Intercalarios por tren'!$AD$119:$AD$160,'[21]Intercalarios por tren'!$AH$119:$AH$160,'[21]Intercalarios por tren'!$AP$119:$AP$160,'[21]Intercalarios por tren'!$AT$119:$AT$160,'[21]Intercalarios por tren'!$BL$119:$BL$160,'[21]Intercalarios por tren'!$BP$119:$BP$160,'[21]Intercalarios por tren'!$CG$119:$CG$160,'[21]Intercalarios por tren'!$CK$119:$CK$160</definedName>
    <definedName name="INTERC_2021" localSheetId="2">'[21]Intercalarios por tren'!$Z$119:$Z$160,'[21]Intercalarios por tren'!$AD$119:$AD$160,'[21]Intercalarios por tren'!$AH$119:$AH$160,'[21]Intercalarios por tren'!$AP$119:$AP$160,'[21]Intercalarios por tren'!$AT$119:$AT$160,'[21]Intercalarios por tren'!$BL$119:$BL$160,'[21]Intercalarios por tren'!$BP$119:$BP$160,'[21]Intercalarios por tren'!$CG$119:$CG$160,'[21]Intercalarios por tren'!$CK$119:$CK$160</definedName>
    <definedName name="INTERC_2021" localSheetId="1">'[21]Intercalarios por tren'!$Z$119:$Z$160,'[21]Intercalarios por tren'!$AD$119:$AD$160,'[21]Intercalarios por tren'!$AH$119:$AH$160,'[21]Intercalarios por tren'!$AP$119:$AP$160,'[21]Intercalarios por tren'!$AT$119:$AT$160,'[21]Intercalarios por tren'!$BL$119:$BL$160,'[21]Intercalarios por tren'!$BP$119:$BP$160,'[21]Intercalarios por tren'!$CG$119:$CG$160,'[21]Intercalarios por tren'!$CK$119:$CK$160</definedName>
    <definedName name="INTERC_2021">'[22]Intercalarios por tren'!$Z$119:$Z$160,'[22]Intercalarios por tren'!$AD$119:$AD$160,'[22]Intercalarios por tren'!$AH$119:$AH$160,'[22]Intercalarios por tren'!$AP$119:$AP$160,'[22]Intercalarios por tren'!$AT$119:$AT$160,'[22]Intercalarios por tren'!$BL$119:$BL$160,'[22]Intercalarios por tren'!$BP$119:$BP$160,'[22]Intercalarios por tren'!$CG$119:$CG$160,'[22]Intercalarios por tren'!$CK$119:$CK$160</definedName>
    <definedName name="INTERC_2022" localSheetId="0">'[21]Intercalarios por tren'!$AA$119:$AA$160,'[21]Intercalarios por tren'!$AE$119:$AE$160,'[21]Intercalarios por tren'!$AI$119:$AI$160,'[21]Intercalarios por tren'!$AQ$119:$AQ$160,'[21]Intercalarios por tren'!$AU$119:$AU$160,'[21]Intercalarios por tren'!$BM$119:$BM$160,'[21]Intercalarios por tren'!$BQ$119:$BQ$160,'[21]Intercalarios por tren'!$CH$119:$CH$160,'[21]Intercalarios por tren'!$CL$119:$CL$160</definedName>
    <definedName name="INTERC_2022" localSheetId="2">'[21]Intercalarios por tren'!$AA$119:$AA$160,'[21]Intercalarios por tren'!$AE$119:$AE$160,'[21]Intercalarios por tren'!$AI$119:$AI$160,'[21]Intercalarios por tren'!$AQ$119:$AQ$160,'[21]Intercalarios por tren'!$AU$119:$AU$160,'[21]Intercalarios por tren'!$BM$119:$BM$160,'[21]Intercalarios por tren'!$BQ$119:$BQ$160,'[21]Intercalarios por tren'!$CH$119:$CH$160,'[21]Intercalarios por tren'!$CL$119:$CL$160</definedName>
    <definedName name="INTERC_2022" localSheetId="1">'[21]Intercalarios por tren'!$AA$119:$AA$160,'[21]Intercalarios por tren'!$AE$119:$AE$160,'[21]Intercalarios por tren'!$AI$119:$AI$160,'[21]Intercalarios por tren'!$AQ$119:$AQ$160,'[21]Intercalarios por tren'!$AU$119:$AU$160,'[21]Intercalarios por tren'!$BM$119:$BM$160,'[21]Intercalarios por tren'!$BQ$119:$BQ$160,'[21]Intercalarios por tren'!$CH$119:$CH$160,'[21]Intercalarios por tren'!$CL$119:$CL$160</definedName>
    <definedName name="INTERC_2022">'[22]Intercalarios por tren'!$AA$119:$AA$160,'[22]Intercalarios por tren'!$AE$119:$AE$160,'[22]Intercalarios por tren'!$AI$119:$AI$160,'[22]Intercalarios por tren'!$AQ$119:$AQ$160,'[22]Intercalarios por tren'!$AU$119:$AU$160,'[22]Intercalarios por tren'!$BM$119:$BM$160,'[22]Intercalarios por tren'!$BQ$119:$BQ$160,'[22]Intercalarios por tren'!$CH$119:$CH$160,'[22]Intercalarios por tren'!$CL$119:$CL$160</definedName>
    <definedName name="Intereses" localSheetId="0">'[21]hitos+carencia'!#REF!</definedName>
    <definedName name="Intereses" localSheetId="2">'[21]hitos+carencia'!#REF!</definedName>
    <definedName name="Intereses" localSheetId="1">'[21]hitos+carencia'!#REF!</definedName>
    <definedName name="Intereses">'[22]hitos+carencia'!#REF!</definedName>
    <definedName name="INVERSI" localSheetId="0">#REF!</definedName>
    <definedName name="INVERSI" localSheetId="2">#REF!</definedName>
    <definedName name="INVERSI" localSheetId="1">#REF!</definedName>
    <definedName name="INVERSI">#REF!</definedName>
    <definedName name="Inversiones" localSheetId="0">#REF!</definedName>
    <definedName name="Inversiones" localSheetId="2">#REF!</definedName>
    <definedName name="Inversiones" localSheetId="1">#REF!</definedName>
    <definedName name="Inversiones">#REF!</definedName>
    <definedName name="io" localSheetId="0">#REF!</definedName>
    <definedName name="io" localSheetId="2">#REF!</definedName>
    <definedName name="io" localSheetId="1">#REF!</definedName>
    <definedName name="io">#REF!</definedName>
    <definedName name="ITD" localSheetId="0">#REF!</definedName>
    <definedName name="ITD" localSheetId="2">#REF!</definedName>
    <definedName name="ITD" localSheetId="1">#REF!</definedName>
    <definedName name="ITD">#REF!</definedName>
    <definedName name="ITD_2" localSheetId="0">#REF!</definedName>
    <definedName name="ITD_2" localSheetId="2">#REF!</definedName>
    <definedName name="ITD_2" localSheetId="1">#REF!</definedName>
    <definedName name="ITD_2">#REF!</definedName>
    <definedName name="j">#REF!</definedName>
    <definedName name="k">#REF!</definedName>
    <definedName name="kk" localSheetId="0" hidden="1">{#N/A,#N/A,FALSE,"ORDRE"}</definedName>
    <definedName name="kk" localSheetId="2" hidden="1">{#N/A,#N/A,FALSE,"ORDRE"}</definedName>
    <definedName name="kk" localSheetId="1" hidden="1">{#N/A,#N/A,FALSE,"ORDRE"}</definedName>
    <definedName name="kk" hidden="1">{#N/A,#N/A,FALSE,"ORDRE"}</definedName>
    <definedName name="kk_1" localSheetId="0" hidden="1">{#N/A,#N/A,FALSE,"ORDRE"}</definedName>
    <definedName name="kk_1" localSheetId="2" hidden="1">{#N/A,#N/A,FALSE,"ORDRE"}</definedName>
    <definedName name="kk_1" localSheetId="1" hidden="1">{#N/A,#N/A,FALSE,"ORDRE"}</definedName>
    <definedName name="kk_1" hidden="1">{#N/A,#N/A,FALSE,"ORDRE"}</definedName>
    <definedName name="l" localSheetId="0">#REF!</definedName>
    <definedName name="l" localSheetId="2">#REF!</definedName>
    <definedName name="l" localSheetId="1">#REF!</definedName>
    <definedName name="l">#REF!</definedName>
    <definedName name="L9F">'[47]PREFITXA - CONJUNT'!#REF!</definedName>
    <definedName name="L9I">'[47]PREFITXA - CONJUNT'!#REF!</definedName>
    <definedName name="L9M">'[47]PREFITXA - CONJUNT'!#REF!</definedName>
    <definedName name="LBG">[41]MB!#REF!</definedName>
    <definedName name="LEASING">[29]CUADRO01!#REF!</definedName>
    <definedName name="LEASING2">[29]CUADRO01!#REF!</definedName>
    <definedName name="lo" localSheetId="0">#REF!</definedName>
    <definedName name="lo" localSheetId="2">#REF!</definedName>
    <definedName name="lo" localSheetId="1">#REF!</definedName>
    <definedName name="lo">#REF!</definedName>
    <definedName name="LOLA" localSheetId="0">[42]Hoja1!#REF!</definedName>
    <definedName name="LOLA" localSheetId="2">[42]Hoja1!#REF!</definedName>
    <definedName name="LOLA" localSheetId="1">[42]Hoja1!#REF!</definedName>
    <definedName name="LOLA">[43]Hoja1!#REF!</definedName>
    <definedName name="m" localSheetId="0">#REF!</definedName>
    <definedName name="m" localSheetId="2">#REF!</definedName>
    <definedName name="m" localSheetId="1">#REF!</definedName>
    <definedName name="m">#REF!</definedName>
    <definedName name="MES">[49]Portada!$A$12</definedName>
    <definedName name="MESOS" localSheetId="0">[26]LLISTES!$A$190:$A$201</definedName>
    <definedName name="MESOS" localSheetId="2">[26]LLISTES!$A$190:$A$201</definedName>
    <definedName name="MESOS" localSheetId="1">[26]LLISTES!$A$190:$A$201</definedName>
    <definedName name="MESOS">[27]LLISTES!$A$190:$A$201</definedName>
    <definedName name="METRO" localSheetId="0">#REF!</definedName>
    <definedName name="METRO" localSheetId="2">#REF!</definedName>
    <definedName name="METRO" localSheetId="1">#REF!</definedName>
    <definedName name="METRO">#REF!</definedName>
    <definedName name="METROCAST" localSheetId="0">#REF!</definedName>
    <definedName name="METROCAST" localSheetId="2">#REF!</definedName>
    <definedName name="METROCAST" localSheetId="1">#REF!</definedName>
    <definedName name="METROCAST">#REF!</definedName>
    <definedName name="metrocons" localSheetId="0">#REF!</definedName>
    <definedName name="metrocons" localSheetId="2">#REF!</definedName>
    <definedName name="metrocons" localSheetId="1">#REF!</definedName>
    <definedName name="metrocons">#REF!</definedName>
    <definedName name="MM" localSheetId="0">'[47]PREFITXA - CONJUNT'!#REF!</definedName>
    <definedName name="MM" localSheetId="2">'[47]PREFITXA - CONJUNT'!#REF!</definedName>
    <definedName name="MM" localSheetId="1">'[47]PREFITXA - CONJUNT'!#REF!</definedName>
    <definedName name="MM">'[47]PREFITXA - CONJUNT'!#REF!</definedName>
    <definedName name="MOTIUS" localSheetId="0">[26]LLISTES!$A$204:$A$206</definedName>
    <definedName name="MOTIUS" localSheetId="2">[26]LLISTES!$A$204:$A$206</definedName>
    <definedName name="MOTIUS" localSheetId="1">[26]LLISTES!$A$204:$A$206</definedName>
    <definedName name="MOTIUS">[27]LLISTES!$A$204:$A$206</definedName>
    <definedName name="n" localSheetId="0">#REF!</definedName>
    <definedName name="n" localSheetId="2">#REF!</definedName>
    <definedName name="n" localSheetId="1">#REF!</definedName>
    <definedName name="n">#REF!</definedName>
    <definedName name="Nivell_1" localSheetId="0">#REF!</definedName>
    <definedName name="Nivell_1" localSheetId="2">#REF!</definedName>
    <definedName name="Nivell_1" localSheetId="1">#REF!</definedName>
    <definedName name="Nivell_1">#REF!</definedName>
    <definedName name="Nivell_2" localSheetId="0">#REF!</definedName>
    <definedName name="Nivell_2" localSheetId="2">#REF!</definedName>
    <definedName name="Nivell_2" localSheetId="1">#REF!</definedName>
    <definedName name="Nivell_2">#REF!</definedName>
    <definedName name="Nivell_3">#REF!</definedName>
    <definedName name="nper">#REF!</definedName>
    <definedName name="ñ" localSheetId="0">'[21]hitos+carencia'!#REF!</definedName>
    <definedName name="ñ" localSheetId="2">'[21]hitos+carencia'!#REF!</definedName>
    <definedName name="ñ" localSheetId="1">'[21]hitos+carencia'!#REF!</definedName>
    <definedName name="ñ">'[22]hitos+carencia'!#REF!</definedName>
    <definedName name="o" localSheetId="0">#REF!</definedName>
    <definedName name="o" localSheetId="2">#REF!</definedName>
    <definedName name="o" localSheetId="1">#REF!</definedName>
    <definedName name="o">#REF!</definedName>
    <definedName name="Obsc" localSheetId="0">'[50]DETALL-2015'!$AE$5:$AE$11</definedName>
    <definedName name="Obsc" localSheetId="2">'[50]DETALL-2015'!$AE$5:$AE$11</definedName>
    <definedName name="Obsc" localSheetId="1">'[50]DETALL-2015'!$AE$5:$AE$11</definedName>
    <definedName name="Obsc">'[51]DETALL-2015'!$AE$5:$AE$11</definedName>
    <definedName name="OLA" localSheetId="0">[13]Comisiones!#REF!</definedName>
    <definedName name="OLA" localSheetId="2">[13]Comisiones!#REF!</definedName>
    <definedName name="OLA" localSheetId="1">[13]Comisiones!#REF!</definedName>
    <definedName name="OLA">[14]Comisiones!#REF!</definedName>
    <definedName name="oleole" localSheetId="0">#REF!</definedName>
    <definedName name="oleole" localSheetId="2">#REF!</definedName>
    <definedName name="oleole" localSheetId="1">#REF!</definedName>
    <definedName name="oleole">#REF!</definedName>
    <definedName name="p" localSheetId="0">#REF!</definedName>
    <definedName name="p" localSheetId="2">#REF!</definedName>
    <definedName name="p" localSheetId="1">#REF!</definedName>
    <definedName name="p">#REF!</definedName>
    <definedName name="PAGARES" localSheetId="0">[29]CUADRO01!#REF!</definedName>
    <definedName name="PAGARES" localSheetId="2">[29]CUADRO01!#REF!</definedName>
    <definedName name="PAGARES" localSheetId="1">[29]CUADRO01!#REF!</definedName>
    <definedName name="PAGARES">[29]CUADRO01!#REF!</definedName>
    <definedName name="PASIVMB" localSheetId="0">#REF!</definedName>
    <definedName name="PASIVMB" localSheetId="2">#REF!</definedName>
    <definedName name="PASIVMB" localSheetId="1">#REF!</definedName>
    <definedName name="PASIVMB">#REF!</definedName>
    <definedName name="PASIVTB" localSheetId="0">#REF!</definedName>
    <definedName name="PASIVTB" localSheetId="2">#REF!</definedName>
    <definedName name="PASIVTB" localSheetId="1">#REF!</definedName>
    <definedName name="PASIVTB">#REF!</definedName>
    <definedName name="PASIVTMB" localSheetId="0">#REF!</definedName>
    <definedName name="PASIVTMB" localSheetId="2">#REF!</definedName>
    <definedName name="PASIVTMB" localSheetId="1">#REF!</definedName>
    <definedName name="PASIVTMB">#REF!</definedName>
    <definedName name="Període">#REF!</definedName>
    <definedName name="PESSETA">#REF!</definedName>
    <definedName name="Plantilla">#REF!</definedName>
    <definedName name="pp" localSheetId="0" hidden="1">{#N/A,#N/A,FALSE,"ORDRE"}</definedName>
    <definedName name="pp" localSheetId="2" hidden="1">{#N/A,#N/A,FALSE,"ORDRE"}</definedName>
    <definedName name="pp" localSheetId="1" hidden="1">{#N/A,#N/A,FALSE,"ORDRE"}</definedName>
    <definedName name="pp" hidden="1">{#N/A,#N/A,FALSE,"ORDRE"}</definedName>
    <definedName name="presupuesto" localSheetId="0">#REF!</definedName>
    <definedName name="presupuesto" localSheetId="2">#REF!</definedName>
    <definedName name="presupuesto" localSheetId="1">#REF!</definedName>
    <definedName name="presupuesto">#REF!</definedName>
    <definedName name="q" localSheetId="0">#REF!</definedName>
    <definedName name="q" localSheetId="2">#REF!</definedName>
    <definedName name="q" localSheetId="1">#REF!</definedName>
    <definedName name="q">#REF!</definedName>
    <definedName name="Q_BEI2" localSheetId="0">#REF!</definedName>
    <definedName name="Q_BEI2" localSheetId="2">#REF!</definedName>
    <definedName name="Q_BEI2" localSheetId="1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_LIBERBANK">#REF!</definedName>
    <definedName name="QMA" localSheetId="0">#REF!</definedName>
    <definedName name="QMA" localSheetId="2">#REF!</definedName>
    <definedName name="QMA" localSheetId="1">#REF!</definedName>
    <definedName name="QMA">#REF!</definedName>
    <definedName name="QMA_2" localSheetId="0">#REF!</definedName>
    <definedName name="QMA_2" localSheetId="2">#REF!</definedName>
    <definedName name="QMA_2" localSheetId="1">#REF!</definedName>
    <definedName name="QMA_2">#REF!</definedName>
    <definedName name="qq" localSheetId="0" hidden="1">{#N/A,#N/A,FALSE,"ORDRE"}</definedName>
    <definedName name="qq" localSheetId="2" hidden="1">{#N/A,#N/A,FALSE,"ORDRE"}</definedName>
    <definedName name="qq" localSheetId="1" hidden="1">{#N/A,#N/A,FALSE,"ORDRE"}</definedName>
    <definedName name="qq" hidden="1">{#N/A,#N/A,FALSE,"ORDRE"}</definedName>
    <definedName name="qq_1" localSheetId="0" hidden="1">{#N/A,#N/A,FALSE,"ORDRE"}</definedName>
    <definedName name="qq_1" localSheetId="2" hidden="1">{#N/A,#N/A,FALSE,"ORDRE"}</definedName>
    <definedName name="qq_1" localSheetId="1" hidden="1">{#N/A,#N/A,FALSE,"ORDRE"}</definedName>
    <definedName name="qq_1" hidden="1">{#N/A,#N/A,FALSE,"ORDRE"}</definedName>
    <definedName name="R_1">[40]R_1!#REF!</definedName>
    <definedName name="R_2">[40]R_1!#REF!</definedName>
    <definedName name="R_3">[40]R_1!#REF!</definedName>
    <definedName name="R_4">[40]R_1!#REF!</definedName>
    <definedName name="R_5">[40]R_1!#REF!</definedName>
    <definedName name="R_6">[40]R_1!#REF!</definedName>
    <definedName name="R_7">[40]R_1!#REF!</definedName>
    <definedName name="R_8">[40]R_1!#REF!</definedName>
    <definedName name="ra" localSheetId="0">#REF!</definedName>
    <definedName name="ra" localSheetId="2">#REF!</definedName>
    <definedName name="ra" localSheetId="1">#REF!</definedName>
    <definedName name="ra">#REF!</definedName>
    <definedName name="RANGO20" localSheetId="0">'[21]Entradas+Pago  trenes'!$13:$59</definedName>
    <definedName name="RANGO20" localSheetId="2">'[21]Entradas+Pago  trenes'!$13:$59</definedName>
    <definedName name="RANGO20" localSheetId="1">'[21]Entradas+Pago  trenes'!$13:$59</definedName>
    <definedName name="RANGO20">'[22]Entradas+Pago  trenes'!$13:$59</definedName>
    <definedName name="RANGO2122" localSheetId="0">'[21]Entradas+Pago  trenes'!$65:$111</definedName>
    <definedName name="RANGO2122" localSheetId="2">'[21]Entradas+Pago  trenes'!$65:$111</definedName>
    <definedName name="RANGO2122" localSheetId="1">'[21]Entradas+Pago  trenes'!$65:$111</definedName>
    <definedName name="RANGO2122">'[22]Entradas+Pago  trenes'!$65:$111</definedName>
    <definedName name="rat" localSheetId="0">#REF!</definedName>
    <definedName name="rat" localSheetId="2">#REF!</definedName>
    <definedName name="rat" localSheetId="1">#REF!</definedName>
    <definedName name="rat">#REF!</definedName>
    <definedName name="RespPetic" localSheetId="0">#REF!</definedName>
    <definedName name="RespPetic" localSheetId="2">#REF!</definedName>
    <definedName name="RespPetic" localSheetId="1">#REF!</definedName>
    <definedName name="RespPetic">'[28]Valors columnes'!$I$3:$I$5</definedName>
    <definedName name="s" localSheetId="0">#REF!</definedName>
    <definedName name="s" localSheetId="2">#REF!</definedName>
    <definedName name="s" localSheetId="1">#REF!</definedName>
    <definedName name="s">#REF!</definedName>
    <definedName name="SAPBEXdnldView" hidden="1">"XLS_00O2TMD33XY0RCAT1ZXK9UZBH"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1" localSheetId="0">#REF!</definedName>
    <definedName name="SAPCrosstab1" localSheetId="2">#REF!</definedName>
    <definedName name="SAPCrosstab1" localSheetId="1">#REF!</definedName>
    <definedName name="SAPCrosstab1">#REF!</definedName>
    <definedName name="SAPCrosstab2" localSheetId="0">#REF!</definedName>
    <definedName name="SAPCrosstab2" localSheetId="2">#REF!</definedName>
    <definedName name="SAPCrosstab2" localSheetId="1">#REF!</definedName>
    <definedName name="SAPCrosstab2">#REF!</definedName>
    <definedName name="SAPCrosstab3" localSheetId="0">#REF!</definedName>
    <definedName name="SAPCrosstab3" localSheetId="2">#REF!</definedName>
    <definedName name="SAPCrosstab3" localSheetId="1">#REF!</definedName>
    <definedName name="SAPCrosstab3">#REF!</definedName>
    <definedName name="SAPCrosstab4">#REF!</definedName>
    <definedName name="SAPFdd1">#REF!</definedName>
    <definedName name="SAPFdd2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 localSheetId="0">[5]CRO!$A$7:$D$8</definedName>
    <definedName name="sdf" localSheetId="2">[5]CRO!$A$7:$D$8</definedName>
    <definedName name="sdf" localSheetId="1">[5]CRO!$A$7:$D$8</definedName>
    <definedName name="sdf">[4]CRO!$A$7:$D$8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s" localSheetId="0">#REF!</definedName>
    <definedName name="ss" localSheetId="2">#REF!</definedName>
    <definedName name="ss" localSheetId="1">#REF!</definedName>
    <definedName name="ss">#REF!</definedName>
    <definedName name="stCampusNord">[52]IE!$E$55</definedName>
    <definedName name="stCampusNou">[52]IE!$E$59</definedName>
    <definedName name="stCiutatAeroportuaria">[52]IE!$C$108</definedName>
    <definedName name="stCollblanc">[52]IE!$E$61</definedName>
    <definedName name="stEixampleNord">[52]IE!$C$96</definedName>
    <definedName name="stGuinardo">[52]IE!$E$37</definedName>
    <definedName name="stLesseps">[52]IE!$E$43</definedName>
    <definedName name="stMandri">[52]IE!$E$47</definedName>
    <definedName name="stManuelGirona">[52]IE!$E$53</definedName>
    <definedName name="stMaragall">[52]IE!$E$35</definedName>
    <definedName name="stMasBlau">[52]IE!$C$104</definedName>
    <definedName name="stMercabarna">[52]IE!$C$92</definedName>
    <definedName name="stMuntanya">[52]IE!$E$41</definedName>
    <definedName name="stPlCatalunya">[52]IE!$C$100</definedName>
    <definedName name="stPratDeLaRiba">[52]IE!$E$51</definedName>
    <definedName name="stPratTAV">[52]IE!$C$98</definedName>
    <definedName name="stPutxet">[52]IE!$E$45</definedName>
    <definedName name="stSagreraMeridiana">[52]IE!$E$33</definedName>
    <definedName name="stSanllehy">[52]IE!$E$39</definedName>
    <definedName name="stSarria">[52]IE!$E$49</definedName>
    <definedName name="stStCosme">[52]IE!$C$102</definedName>
    <definedName name="stTerminalT1">[52]IE!$C$110</definedName>
    <definedName name="stTerminalT2">[52]IE!$C$106</definedName>
    <definedName name="stVergeMontserrat">[52]IE!$C$94</definedName>
    <definedName name="stZonaUniversitaria">[52]IE!$E$57</definedName>
    <definedName name="Subgrup" localSheetId="0">#REF!</definedName>
    <definedName name="Subgrup" localSheetId="2">#REF!</definedName>
    <definedName name="Subgrup" localSheetId="1">#REF!</definedName>
    <definedName name="Subgrup">#REF!</definedName>
    <definedName name="Subistema" localSheetId="0">'1er Trim 2026'!SubSistema</definedName>
    <definedName name="Subistema" localSheetId="2">'Presentació SEC_AMBici'!SubSistema</definedName>
    <definedName name="Subistema" localSheetId="1">'Presentació SEC_Telefèric'!SubSistema</definedName>
    <definedName name="Subistema">SubSistema</definedName>
    <definedName name="SubSistema" localSheetId="0">#REF!</definedName>
    <definedName name="SubSistema" localSheetId="2">#REF!</definedName>
    <definedName name="SubSistema" localSheetId="1">#REF!</definedName>
    <definedName name="SubSistema">'[28]Valors columnes'!$D$19:$D$55</definedName>
    <definedName name="SUP.DXM.SEG.LABORAL" localSheetId="0">[26]LLISTES!#REF!</definedName>
    <definedName name="SUP.DXM.SEG.LABORAL" localSheetId="2">[26]LLISTES!#REF!</definedName>
    <definedName name="SUP.DXM.SEG.LABORAL" localSheetId="1">[26]LLISTES!#REF!</definedName>
    <definedName name="SUP.DXM.SEG.LABORAL">[27]LLISTES!#REF!</definedName>
    <definedName name="t" localSheetId="0">[41]MB!#REF!</definedName>
    <definedName name="t" localSheetId="2">[41]MB!#REF!</definedName>
    <definedName name="t" localSheetId="1">[41]MB!#REF!</definedName>
    <definedName name="t">[41]MB!#REF!</definedName>
    <definedName name="tasa" localSheetId="0">#REF!</definedName>
    <definedName name="tasa" localSheetId="2">#REF!</definedName>
    <definedName name="tasa" localSheetId="1">#REF!</definedName>
    <definedName name="tasa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ASTELL" localSheetId="0">#REF!</definedName>
    <definedName name="TBCASTELL" localSheetId="2">#REF!</definedName>
    <definedName name="TBCASTELL" localSheetId="1">#REF!</definedName>
    <definedName name="TBCASTELL">#REF!</definedName>
    <definedName name="tbcons">#REF!</definedName>
    <definedName name="TEC">#REF!</definedName>
    <definedName name="TEC_2" localSheetId="0">#REF!</definedName>
    <definedName name="TEC_2" localSheetId="2">#REF!</definedName>
    <definedName name="TEC_2" localSheetId="1">#REF!</definedName>
    <definedName name="TEC_2">#REF!</definedName>
    <definedName name="TEST0">#REF!</definedName>
    <definedName name="TEST1">#REF!</definedName>
    <definedName name="TEST10">#REF!</definedName>
    <definedName name="TEST11" localSheetId="0">'[53]Llista Gas-Oil'!$B$550:$F$843</definedName>
    <definedName name="TEST11" localSheetId="2">'[53]Llista Gas-Oil'!$B$550:$F$843</definedName>
    <definedName name="TEST11" localSheetId="1">'[53]Llista Gas-Oil'!$B$550:$F$843</definedName>
    <definedName name="TEST11">#REF!</definedName>
    <definedName name="TEST12" localSheetId="0">'[53]Llista Gas-Oil'!$B$844:$F$1439</definedName>
    <definedName name="TEST12" localSheetId="2">'[53]Llista Gas-Oil'!$B$844:$F$1439</definedName>
    <definedName name="TEST12" localSheetId="1">'[53]Llista Gas-Oil'!$B$844:$F$1439</definedName>
    <definedName name="TEST12">'[54]Llista Gas-Oil'!$B$844:$F$1439</definedName>
    <definedName name="TEST13" localSheetId="0">'[55]Llista Gas-Oil'!#REF!</definedName>
    <definedName name="TEST13" localSheetId="2">'[55]Llista Gas-Oil'!#REF!</definedName>
    <definedName name="TEST13" localSheetId="1">'[55]Llista Gas-Oil'!#REF!</definedName>
    <definedName name="TEST13">'[54]Llista Gas-Oil'!#REF!</definedName>
    <definedName name="TEST14" localSheetId="0">'[55]Llista Gas-Oil'!#REF!</definedName>
    <definedName name="TEST14" localSheetId="2">'[55]Llista Gas-Oil'!#REF!</definedName>
    <definedName name="TEST14" localSheetId="1">'[55]Llista Gas-Oil'!#REF!</definedName>
    <definedName name="TEST14">'[54]Llista Gas-Oil'!#REF!</definedName>
    <definedName name="TEST15" localSheetId="0">#REF!</definedName>
    <definedName name="TEST15" localSheetId="2">#REF!</definedName>
    <definedName name="TEST15" localSheetId="1">#REF!</definedName>
    <definedName name="TEST15">#REF!</definedName>
    <definedName name="TEST16" localSheetId="0">#REF!</definedName>
    <definedName name="TEST16" localSheetId="2">#REF!</definedName>
    <definedName name="TEST16" localSheetId="1">#REF!</definedName>
    <definedName name="TEST16">#REF!</definedName>
    <definedName name="TEST17" localSheetId="0">#REF!</definedName>
    <definedName name="TEST17" localSheetId="2">#REF!</definedName>
    <definedName name="TEST17" localSheetId="1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poPressup" localSheetId="0">'[19]Valors columnes'!$B$3:$B$6</definedName>
    <definedName name="TipoPressup" localSheetId="2">'[19]Valors columnes'!$B$3:$B$6</definedName>
    <definedName name="TipoPressup" localSheetId="1">'[19]Valors columnes'!$B$3:$B$6</definedName>
    <definedName name="TipoPressup">'[20]Valors columnes'!$B$3:$B$6</definedName>
    <definedName name="TMB" localSheetId="0">#REF!</definedName>
    <definedName name="TMB" localSheetId="2">#REF!</definedName>
    <definedName name="TMB" localSheetId="1">#REF!</definedName>
    <definedName name="TMB">#REF!</definedName>
    <definedName name="TMBCASSTE" localSheetId="0">#REF!</definedName>
    <definedName name="TMBCASSTE" localSheetId="2">#REF!</definedName>
    <definedName name="TMBCASSTE" localSheetId="1">#REF!</definedName>
    <definedName name="TMBCASSTE">#REF!</definedName>
    <definedName name="tmbcons" localSheetId="0">#REF!</definedName>
    <definedName name="tmbcons" localSheetId="2">#REF!</definedName>
    <definedName name="tmbcons" localSheetId="1">#REF!</definedName>
    <definedName name="tmbcons">#REF!</definedName>
    <definedName name="TMBRAYAS">#REF!</definedName>
    <definedName name="totales">#REF!</definedName>
    <definedName name="tt">#REF!</definedName>
    <definedName name="u">#REF!</definedName>
    <definedName name="ULTIMA_FECHA_BUS" localSheetId="0">[24]Control!$C$15:$C$15</definedName>
    <definedName name="ULTIMA_FECHA_BUS" localSheetId="2">[24]Control!$C$15:$C$15</definedName>
    <definedName name="ULTIMA_FECHA_BUS" localSheetId="1">[24]Control!$C$15:$C$15</definedName>
    <definedName name="ULTIMA_FECHA_BUS">[25]Control!$C$15:$C$15</definedName>
    <definedName name="ULTIMA_FECHA_METRO" localSheetId="0">[24]Control!$C$16:$C$16</definedName>
    <definedName name="ULTIMA_FECHA_METRO" localSheetId="2">[24]Control!$C$16:$C$16</definedName>
    <definedName name="ULTIMA_FECHA_METRO" localSheetId="1">[24]Control!$C$16:$C$16</definedName>
    <definedName name="ULTIMA_FECHA_METRO">[25]Control!$C$16:$C$16</definedName>
    <definedName name="ULTIMA_FECHA_TMB" localSheetId="0">[24]Control!$C$17:$C$17</definedName>
    <definedName name="ULTIMA_FECHA_TMB" localSheetId="2">[24]Control!$C$17:$C$17</definedName>
    <definedName name="ULTIMA_FECHA_TMB" localSheetId="1">[24]Control!$C$17:$C$17</definedName>
    <definedName name="ULTIMA_FECHA_TMB">[25]Control!$C$17:$C$17</definedName>
    <definedName name="ULTIMO_DIA_ALGUN_DATO_BUS" localSheetId="0">'[24]Estado validaciones'!$H$38</definedName>
    <definedName name="ULTIMO_DIA_ALGUN_DATO_BUS" localSheetId="2">'[24]Estado validaciones'!$H$38</definedName>
    <definedName name="ULTIMO_DIA_ALGUN_DATO_BUS" localSheetId="1">'[24]Estado validaciones'!$H$38</definedName>
    <definedName name="ULTIMO_DIA_ALGUN_DATO_BUS">'[25]Estado validaciones'!$H$38</definedName>
    <definedName name="uv" localSheetId="0">#REF!</definedName>
    <definedName name="uv" localSheetId="2">#REF!</definedName>
    <definedName name="uv" localSheetId="1">#REF!</definedName>
    <definedName name="uv">#REF!</definedName>
    <definedName name="v" localSheetId="0">#REF!</definedName>
    <definedName name="v" localSheetId="2">#REF!</definedName>
    <definedName name="v" localSheetId="1">#REF!</definedName>
    <definedName name="v">#REF!</definedName>
    <definedName name="ValorPresente" localSheetId="0">#REF!</definedName>
    <definedName name="ValorPresente" localSheetId="2">#REF!</definedName>
    <definedName name="ValorPresente" localSheetId="1">#REF!</definedName>
    <definedName name="ValorPresente">#REF!</definedName>
    <definedName name="VTOS_BANKINTER" localSheetId="0">[21]Bankinter!$B:$B</definedName>
    <definedName name="VTOS_BANKINTER" localSheetId="2">[21]Bankinter!$B:$B</definedName>
    <definedName name="VTOS_BANKINTER" localSheetId="1">[21]Bankinter!$B:$B</definedName>
    <definedName name="VTOS_BANKINTER">[22]Bankinter!$B:$B</definedName>
    <definedName name="VTOS_BEI1" localSheetId="0">'[21]BEI 1'!$B:$B</definedName>
    <definedName name="VTOS_BEI1" localSheetId="2">'[21]BEI 1'!$B:$B</definedName>
    <definedName name="VTOS_BEI1" localSheetId="1">'[21]BEI 1'!$B:$B</definedName>
    <definedName name="VTOS_BEI1">'[22]BEI 1'!$B:$B</definedName>
    <definedName name="VTOS_BEI2" localSheetId="0">#REF!</definedName>
    <definedName name="VTOS_BEI2" localSheetId="2">#REF!</definedName>
    <definedName name="VTOS_BEI2" localSheetId="1">#REF!</definedName>
    <definedName name="VTOS_BEI2">#REF!</definedName>
    <definedName name="VTOS_BEI3" localSheetId="0">#REF!</definedName>
    <definedName name="VTOS_BEI3" localSheetId="2">#REF!</definedName>
    <definedName name="VTOS_BEI3" localSheetId="1">#REF!</definedName>
    <definedName name="VTOS_BEI3">#REF!</definedName>
    <definedName name="VTOS_BEI4" localSheetId="0">#REF!</definedName>
    <definedName name="VTOS_BEI4" localSheetId="2">#REF!</definedName>
    <definedName name="VTOS_BEI4" localSheetId="1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 localSheetId="0">[21]ICO!$B:$B</definedName>
    <definedName name="VTOS_ICO" localSheetId="2">[21]ICO!$B:$B</definedName>
    <definedName name="VTOS_ICO" localSheetId="1">[21]ICO!$B:$B</definedName>
    <definedName name="VTOS_ICO">[22]ICO!$B:$B</definedName>
    <definedName name="VTOS_LIBERBANK" localSheetId="0">[21]Liberbank!$B:$B</definedName>
    <definedName name="VTOS_LIBERBANK" localSheetId="2">[21]Liberbank!$B:$B</definedName>
    <definedName name="VTOS_LIBERBANK" localSheetId="1">[21]Liberbank!$B:$B</definedName>
    <definedName name="VTOS_LIBERBANK">[22]Liberbank!$B:$B</definedName>
    <definedName name="VTOS22T_P1">'[23]22 trens '!$B$52:$B$88</definedName>
    <definedName name="VTOS22T_P2">'[23]22 trens '!$I$52:$I$88</definedName>
    <definedName name="VTOS22T_P3">'[23]22 trens '!$P$52:$P$88</definedName>
    <definedName name="VTOS22T_P4">'[23]22 trens '!$W$52:$W$88</definedName>
    <definedName name="VTOS22T_P5">'[23]22 trens '!$AD$52:$AD$88</definedName>
    <definedName name="VTOS24T_P1">'[23]24 trens'!$B$54:$B$90</definedName>
    <definedName name="VTOS24T_P2">'[23]24 trens'!$I$54:$I$90</definedName>
    <definedName name="VTOS24T_P3">'[23]24 trens'!$P$54:$P$90</definedName>
    <definedName name="VTOS24T_P4">'[23]24 trens'!$W$54:$W$90</definedName>
    <definedName name="VTOS24T_P5">'[23]24 trens'!$AD$54:$AD$90</definedName>
    <definedName name="VTOS2T_P1">'[23]2 trens '!$B$32:$B$68</definedName>
    <definedName name="VTOS2T_P2">'[23]2 trens '!$I$32:$I$68</definedName>
    <definedName name="VTOS2T_P3">'[23]2 trens '!$P$32:$P$68</definedName>
    <definedName name="VTOS6T_P1">'[23]6 trens'!$B$36:$B$72</definedName>
    <definedName name="VTOS6T_P2">'[23]6 trens'!$I$36:$I$72</definedName>
    <definedName name="VTOS6T_P3">'[23]6 trens'!$P$36:$P$72</definedName>
    <definedName name="VTOS6T_P4">'[23]6 trens'!$W$36:$W$72</definedName>
    <definedName name="wrn.prueba." localSheetId="0" hidden="1">{#N/A,#N/A,FALSE,"ORDRE"}</definedName>
    <definedName name="wrn.prueba." localSheetId="2" hidden="1">{#N/A,#N/A,FALSE,"ORDRE"}</definedName>
    <definedName name="wrn.prueba." localSheetId="1" hidden="1">{#N/A,#N/A,FALSE,"ORDRE"}</definedName>
    <definedName name="wrn.prueba." hidden="1">{#N/A,#N/A,FALSE,"ORDRE"}</definedName>
    <definedName name="wrn.prueba._1" localSheetId="0" hidden="1">{#N/A,#N/A,FALSE,"ORDRE"}</definedName>
    <definedName name="wrn.prueba._1" localSheetId="2" hidden="1">{#N/A,#N/A,FALSE,"ORDRE"}</definedName>
    <definedName name="wrn.prueba._1" localSheetId="1" hidden="1">{#N/A,#N/A,FALSE,"ORDRE"}</definedName>
    <definedName name="wrn.prueba._1" hidden="1">{#N/A,#N/A,FALSE,"ORDRE"}</definedName>
    <definedName name="wrn.prueba2" localSheetId="0" hidden="1">{#N/A,#N/A,FALSE,"ORDRE"}</definedName>
    <definedName name="wrn.prueba2" localSheetId="2" hidden="1">{#N/A,#N/A,FALSE,"ORDRE"}</definedName>
    <definedName name="wrn.prueba2" localSheetId="1" hidden="1">{#N/A,#N/A,FALSE,"ORDRE"}</definedName>
    <definedName name="wrn.prueba2" hidden="1">{#N/A,#N/A,FALSE,"ORDRE"}</definedName>
    <definedName name="wrn.prueba2_1" localSheetId="0" hidden="1">{#N/A,#N/A,FALSE,"ORDRE"}</definedName>
    <definedName name="wrn.prueba2_1" localSheetId="2" hidden="1">{#N/A,#N/A,FALSE,"ORDRE"}</definedName>
    <definedName name="wrn.prueba2_1" localSheetId="1" hidden="1">{#N/A,#N/A,FALSE,"ORDRE"}</definedName>
    <definedName name="wrn.prueba2_1" hidden="1">{#N/A,#N/A,FALSE,"ORDRE"}</definedName>
    <definedName name="ww" localSheetId="0">#REF!</definedName>
    <definedName name="ww" localSheetId="2">#REF!</definedName>
    <definedName name="ww" localSheetId="1">#REF!</definedName>
    <definedName name="ww">#REF!</definedName>
    <definedName name="x" localSheetId="0">#REF!</definedName>
    <definedName name="x" localSheetId="2">#REF!</definedName>
    <definedName name="x" localSheetId="1">#REF!</definedName>
    <definedName name="x">#REF!</definedName>
    <definedName name="xx" localSheetId="0">#REF!</definedName>
    <definedName name="xx" localSheetId="2">#REF!</definedName>
    <definedName name="xx" localSheetId="1">#REF!</definedName>
    <definedName name="xx">#REF!</definedName>
    <definedName name="y">#REF!</definedName>
    <definedName name="z">#REF!</definedName>
  </definedNames>
  <calcPr calcId="191029" concurrentManualCount="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0" i="162" l="1"/>
  <c r="Q140" i="162"/>
  <c r="M140" i="161"/>
  <c r="K140" i="161"/>
  <c r="W140" i="162" l="1"/>
  <c r="W140" i="161"/>
  <c r="W35" i="162" l="1"/>
  <c r="W34" i="162"/>
  <c r="W21" i="162"/>
  <c r="W21" i="161"/>
  <c r="E140" i="162"/>
  <c r="S136" i="162"/>
  <c r="S135" i="162" s="1"/>
  <c r="U135" i="162" s="1"/>
  <c r="Q136" i="162"/>
  <c r="Q135" i="162" s="1"/>
  <c r="K136" i="162"/>
  <c r="K135" i="162" s="1"/>
  <c r="B136" i="162"/>
  <c r="S133" i="162"/>
  <c r="Q133" i="162"/>
  <c r="M133" i="162"/>
  <c r="K133" i="162"/>
  <c r="K132" i="162" s="1"/>
  <c r="S128" i="162"/>
  <c r="Q128" i="162"/>
  <c r="Q127" i="162" s="1"/>
  <c r="M128" i="162"/>
  <c r="K128" i="162"/>
  <c r="S125" i="162"/>
  <c r="S124" i="162" s="1"/>
  <c r="Q125" i="162"/>
  <c r="M125" i="162"/>
  <c r="M124" i="162" s="1"/>
  <c r="K125" i="162"/>
  <c r="K124" i="162" s="1"/>
  <c r="B125" i="162"/>
  <c r="S123" i="162"/>
  <c r="Q123" i="162"/>
  <c r="M123" i="162"/>
  <c r="K123" i="162"/>
  <c r="B123" i="162"/>
  <c r="S122" i="162"/>
  <c r="Q122" i="162"/>
  <c r="M122" i="162"/>
  <c r="K122" i="162"/>
  <c r="B122" i="162"/>
  <c r="S121" i="162"/>
  <c r="Q121" i="162"/>
  <c r="M121" i="162"/>
  <c r="K121" i="162"/>
  <c r="B121" i="162"/>
  <c r="S120" i="162"/>
  <c r="U120" i="162" s="1"/>
  <c r="W120" i="162" s="1"/>
  <c r="Q120" i="162"/>
  <c r="M120" i="162"/>
  <c r="K120" i="162"/>
  <c r="B120" i="162"/>
  <c r="S119" i="162"/>
  <c r="Q119" i="162"/>
  <c r="M119" i="162"/>
  <c r="K119" i="162"/>
  <c r="B119" i="162"/>
  <c r="S115" i="162"/>
  <c r="S114" i="162" s="1"/>
  <c r="Q115" i="162"/>
  <c r="Q114" i="162" s="1"/>
  <c r="M115" i="162"/>
  <c r="M114" i="162" s="1"/>
  <c r="K115" i="162"/>
  <c r="B115" i="162"/>
  <c r="S113" i="162"/>
  <c r="Q113" i="162"/>
  <c r="M113" i="162"/>
  <c r="K113" i="162"/>
  <c r="B113" i="162"/>
  <c r="S112" i="162"/>
  <c r="Q112" i="162"/>
  <c r="M112" i="162"/>
  <c r="K112" i="162"/>
  <c r="B112" i="162"/>
  <c r="S110" i="162"/>
  <c r="Q110" i="162"/>
  <c r="M110" i="162"/>
  <c r="K110" i="162"/>
  <c r="B110" i="162"/>
  <c r="S109" i="162"/>
  <c r="Q109" i="162"/>
  <c r="Q108" i="162" s="1"/>
  <c r="M109" i="162"/>
  <c r="K109" i="162"/>
  <c r="B109" i="162"/>
  <c r="S107" i="162"/>
  <c r="Q107" i="162"/>
  <c r="M107" i="162"/>
  <c r="K107" i="162"/>
  <c r="B107" i="162"/>
  <c r="S106" i="162"/>
  <c r="Q106" i="162"/>
  <c r="M106" i="162"/>
  <c r="K106" i="162"/>
  <c r="B106" i="162"/>
  <c r="S105" i="162"/>
  <c r="Q105" i="162"/>
  <c r="M105" i="162"/>
  <c r="K105" i="162"/>
  <c r="B105" i="162"/>
  <c r="S104" i="162"/>
  <c r="Q104" i="162"/>
  <c r="M104" i="162"/>
  <c r="K104" i="162"/>
  <c r="B104" i="162"/>
  <c r="S103" i="162"/>
  <c r="Q103" i="162"/>
  <c r="M103" i="162"/>
  <c r="K103" i="162"/>
  <c r="B103" i="162"/>
  <c r="Q102" i="162"/>
  <c r="M102" i="162"/>
  <c r="K102" i="162"/>
  <c r="B102" i="162"/>
  <c r="S101" i="162"/>
  <c r="Q101" i="162"/>
  <c r="K101" i="162"/>
  <c r="B101" i="162"/>
  <c r="S100" i="162"/>
  <c r="Q100" i="162"/>
  <c r="K100" i="162"/>
  <c r="B100" i="162"/>
  <c r="S99" i="162"/>
  <c r="Q99" i="162"/>
  <c r="U99" i="162" s="1"/>
  <c r="M99" i="162"/>
  <c r="K99" i="162"/>
  <c r="E99" i="162" s="1"/>
  <c r="B99" i="162"/>
  <c r="S97" i="162"/>
  <c r="Q97" i="162"/>
  <c r="M97" i="162"/>
  <c r="M96" i="162" s="1"/>
  <c r="K97" i="162"/>
  <c r="K96" i="162" s="1"/>
  <c r="B97" i="162"/>
  <c r="S95" i="162"/>
  <c r="S94" i="162" s="1"/>
  <c r="Q95" i="162"/>
  <c r="Q94" i="162" s="1"/>
  <c r="M95" i="162"/>
  <c r="M94" i="162" s="1"/>
  <c r="K95" i="162"/>
  <c r="B95" i="162"/>
  <c r="S93" i="162"/>
  <c r="Q93" i="162"/>
  <c r="M93" i="162"/>
  <c r="K93" i="162"/>
  <c r="B93" i="162"/>
  <c r="S92" i="162"/>
  <c r="Q92" i="162"/>
  <c r="M92" i="162"/>
  <c r="K92" i="162"/>
  <c r="B92" i="162"/>
  <c r="S91" i="162"/>
  <c r="Q91" i="162"/>
  <c r="M91" i="162"/>
  <c r="K91" i="162"/>
  <c r="B91" i="162"/>
  <c r="S89" i="162"/>
  <c r="Q89" i="162"/>
  <c r="Q88" i="162" s="1"/>
  <c r="M89" i="162"/>
  <c r="K89" i="162"/>
  <c r="K88" i="162" s="1"/>
  <c r="B89" i="162"/>
  <c r="S87" i="162"/>
  <c r="S86" i="162" s="1"/>
  <c r="Q87" i="162"/>
  <c r="Q86" i="162" s="1"/>
  <c r="M87" i="162"/>
  <c r="M86" i="162" s="1"/>
  <c r="K87" i="162"/>
  <c r="K86" i="162" s="1"/>
  <c r="B87" i="162"/>
  <c r="S85" i="162"/>
  <c r="S84" i="162" s="1"/>
  <c r="Q85" i="162"/>
  <c r="Q84" i="162" s="1"/>
  <c r="M85" i="162"/>
  <c r="M84" i="162" s="1"/>
  <c r="K85" i="162"/>
  <c r="K84" i="162" s="1"/>
  <c r="B85" i="162"/>
  <c r="S83" i="162"/>
  <c r="Q83" i="162"/>
  <c r="Q82" i="162" s="1"/>
  <c r="M83" i="162"/>
  <c r="M82" i="162" s="1"/>
  <c r="K83" i="162"/>
  <c r="K82" i="162" s="1"/>
  <c r="B83" i="162"/>
  <c r="S81" i="162"/>
  <c r="S80" i="162" s="1"/>
  <c r="Q81" i="162"/>
  <c r="M81" i="162"/>
  <c r="K81" i="162"/>
  <c r="K80" i="162" s="1"/>
  <c r="B81" i="162"/>
  <c r="S79" i="162"/>
  <c r="Q79" i="162"/>
  <c r="Q78" i="162" s="1"/>
  <c r="K79" i="162"/>
  <c r="K78" i="162" s="1"/>
  <c r="B79" i="162"/>
  <c r="S77" i="162"/>
  <c r="Q77" i="162"/>
  <c r="M77" i="162"/>
  <c r="K77" i="162"/>
  <c r="B77" i="162"/>
  <c r="S76" i="162"/>
  <c r="Q76" i="162"/>
  <c r="M76" i="162"/>
  <c r="K76" i="162"/>
  <c r="B76" i="162"/>
  <c r="S75" i="162"/>
  <c r="Q75" i="162"/>
  <c r="M75" i="162"/>
  <c r="K75" i="162"/>
  <c r="B75" i="162"/>
  <c r="S74" i="162"/>
  <c r="Q74" i="162"/>
  <c r="M74" i="162"/>
  <c r="K74" i="162"/>
  <c r="B74" i="162"/>
  <c r="S73" i="162"/>
  <c r="Q73" i="162"/>
  <c r="M73" i="162"/>
  <c r="K73" i="162"/>
  <c r="B73" i="162"/>
  <c r="S72" i="162"/>
  <c r="Q72" i="162"/>
  <c r="M72" i="162"/>
  <c r="K72" i="162"/>
  <c r="B72" i="162"/>
  <c r="S71" i="162"/>
  <c r="Q71" i="162"/>
  <c r="M71" i="162"/>
  <c r="K71" i="162"/>
  <c r="B71" i="162"/>
  <c r="S70" i="162"/>
  <c r="Q70" i="162"/>
  <c r="M70" i="162"/>
  <c r="G70" i="162" s="1"/>
  <c r="K70" i="162"/>
  <c r="B70" i="162"/>
  <c r="S69" i="162"/>
  <c r="Q69" i="162"/>
  <c r="M69" i="162"/>
  <c r="K69" i="162"/>
  <c r="B69" i="162"/>
  <c r="S68" i="162"/>
  <c r="Q68" i="162"/>
  <c r="M68" i="162"/>
  <c r="K68" i="162"/>
  <c r="B68" i="162"/>
  <c r="S66" i="162"/>
  <c r="Q66" i="162"/>
  <c r="M66" i="162"/>
  <c r="K66" i="162"/>
  <c r="B66" i="162"/>
  <c r="S65" i="162"/>
  <c r="Q65" i="162"/>
  <c r="M65" i="162"/>
  <c r="K65" i="162"/>
  <c r="B65" i="162"/>
  <c r="S63" i="162"/>
  <c r="S62" i="162" s="1"/>
  <c r="Q63" i="162"/>
  <c r="Q62" i="162" s="1"/>
  <c r="M63" i="162"/>
  <c r="M62" i="162" s="1"/>
  <c r="K63" i="162"/>
  <c r="K62" i="162" s="1"/>
  <c r="B63" i="162"/>
  <c r="S61" i="162"/>
  <c r="Q61" i="162"/>
  <c r="M61" i="162"/>
  <c r="K61" i="162"/>
  <c r="B61" i="162"/>
  <c r="S60" i="162"/>
  <c r="Q60" i="162"/>
  <c r="K60" i="162"/>
  <c r="B60" i="162"/>
  <c r="S59" i="162"/>
  <c r="Q59" i="162"/>
  <c r="K59" i="162"/>
  <c r="B59" i="162"/>
  <c r="S57" i="162"/>
  <c r="Q57" i="162"/>
  <c r="M57" i="162"/>
  <c r="K57" i="162"/>
  <c r="B57" i="162"/>
  <c r="S56" i="162"/>
  <c r="Q56" i="162"/>
  <c r="M56" i="162"/>
  <c r="K56" i="162"/>
  <c r="B56" i="162"/>
  <c r="S55" i="162"/>
  <c r="Q55" i="162"/>
  <c r="M55" i="162"/>
  <c r="K55" i="162"/>
  <c r="B55" i="162"/>
  <c r="S54" i="162"/>
  <c r="Q54" i="162"/>
  <c r="M54" i="162"/>
  <c r="K54" i="162"/>
  <c r="B54" i="162"/>
  <c r="S53" i="162"/>
  <c r="Q53" i="162"/>
  <c r="M53" i="162"/>
  <c r="K53" i="162"/>
  <c r="B53" i="162"/>
  <c r="S52" i="162"/>
  <c r="Q52" i="162"/>
  <c r="M52" i="162"/>
  <c r="K52" i="162"/>
  <c r="B52" i="162"/>
  <c r="S49" i="162"/>
  <c r="S48" i="162" s="1"/>
  <c r="Q49" i="162"/>
  <c r="Q48" i="162" s="1"/>
  <c r="M49" i="162"/>
  <c r="M48" i="162" s="1"/>
  <c r="K49" i="162"/>
  <c r="K48" i="162" s="1"/>
  <c r="B49" i="162"/>
  <c r="S44" i="162"/>
  <c r="Q44" i="162"/>
  <c r="Q43" i="162" s="1"/>
  <c r="M44" i="162"/>
  <c r="M43" i="162" s="1"/>
  <c r="K44" i="162"/>
  <c r="K43" i="162" s="1"/>
  <c r="B44" i="162"/>
  <c r="S42" i="162"/>
  <c r="Q42" i="162"/>
  <c r="M42" i="162"/>
  <c r="M41" i="162" s="1"/>
  <c r="K42" i="162"/>
  <c r="K41" i="162" s="1"/>
  <c r="Q37" i="162"/>
  <c r="M37" i="162"/>
  <c r="M36" i="162" s="1"/>
  <c r="K37" i="162"/>
  <c r="K36" i="162" s="1"/>
  <c r="B37" i="162"/>
  <c r="S35" i="162"/>
  <c r="Q35" i="162"/>
  <c r="Q34" i="162" s="1"/>
  <c r="Q33" i="162" s="1"/>
  <c r="M35" i="162"/>
  <c r="M34" i="162" s="1"/>
  <c r="M33" i="162" s="1"/>
  <c r="K35" i="162"/>
  <c r="K34" i="162" s="1"/>
  <c r="K33" i="162" s="1"/>
  <c r="B35" i="162"/>
  <c r="S30" i="162"/>
  <c r="Q30" i="162"/>
  <c r="M30" i="162"/>
  <c r="K30" i="162"/>
  <c r="B30" i="162"/>
  <c r="S29" i="162"/>
  <c r="Q29" i="162"/>
  <c r="M29" i="162"/>
  <c r="K29" i="162"/>
  <c r="B29" i="162"/>
  <c r="S28" i="162"/>
  <c r="Q28" i="162"/>
  <c r="M28" i="162"/>
  <c r="K28" i="162"/>
  <c r="B28" i="162"/>
  <c r="S27" i="162"/>
  <c r="Q27" i="162"/>
  <c r="M27" i="162"/>
  <c r="K27" i="162"/>
  <c r="B27" i="162"/>
  <c r="S26" i="162"/>
  <c r="Q26" i="162"/>
  <c r="M26" i="162"/>
  <c r="K26" i="162"/>
  <c r="B26" i="162"/>
  <c r="S24" i="162"/>
  <c r="Q24" i="162"/>
  <c r="U24" i="162" s="1"/>
  <c r="W24" i="162" s="1"/>
  <c r="M24" i="162"/>
  <c r="K24" i="162"/>
  <c r="B24" i="162"/>
  <c r="S23" i="162"/>
  <c r="Q23" i="162"/>
  <c r="E23" i="162" s="1"/>
  <c r="M23" i="162"/>
  <c r="K23" i="162"/>
  <c r="B23" i="162"/>
  <c r="S18" i="162"/>
  <c r="S17" i="162" s="1"/>
  <c r="Q18" i="162"/>
  <c r="Q17" i="162" s="1"/>
  <c r="M18" i="162"/>
  <c r="K18" i="162"/>
  <c r="B18" i="162"/>
  <c r="S16" i="162"/>
  <c r="S15" i="162" s="1"/>
  <c r="Q16" i="162"/>
  <c r="Q15" i="162" s="1"/>
  <c r="K16" i="162"/>
  <c r="K15" i="162" s="1"/>
  <c r="B16" i="162"/>
  <c r="S13" i="162"/>
  <c r="Q13" i="162"/>
  <c r="M13" i="162"/>
  <c r="K13" i="162"/>
  <c r="B13" i="162"/>
  <c r="S12" i="162"/>
  <c r="Q12" i="162"/>
  <c r="U12" i="162" s="1"/>
  <c r="M12" i="162"/>
  <c r="K12" i="162"/>
  <c r="B12" i="162"/>
  <c r="S11" i="162"/>
  <c r="Q11" i="162"/>
  <c r="M11" i="162"/>
  <c r="K11" i="162"/>
  <c r="B11" i="162"/>
  <c r="S10" i="162"/>
  <c r="Q10" i="162"/>
  <c r="M10" i="162"/>
  <c r="K10" i="162"/>
  <c r="B10" i="162"/>
  <c r="S9" i="162"/>
  <c r="Q9" i="162"/>
  <c r="M9" i="162"/>
  <c r="K9" i="162"/>
  <c r="B9" i="162"/>
  <c r="S8" i="162"/>
  <c r="Q8" i="162"/>
  <c r="M8" i="162"/>
  <c r="K8" i="162"/>
  <c r="B8" i="162"/>
  <c r="S7" i="162"/>
  <c r="Q7" i="162"/>
  <c r="M7" i="162"/>
  <c r="K7" i="162"/>
  <c r="B7" i="162"/>
  <c r="E140" i="161"/>
  <c r="S140" i="161" s="1"/>
  <c r="U140" i="161" s="1"/>
  <c r="S136" i="161"/>
  <c r="S135" i="161" s="1"/>
  <c r="Q136" i="161"/>
  <c r="Q135" i="161" s="1"/>
  <c r="K136" i="161"/>
  <c r="K135" i="161" s="1"/>
  <c r="B136" i="161"/>
  <c r="S133" i="161"/>
  <c r="S132" i="161" s="1"/>
  <c r="Q133" i="161"/>
  <c r="M133" i="161"/>
  <c r="M132" i="161" s="1"/>
  <c r="K133" i="161"/>
  <c r="K132" i="161" s="1"/>
  <c r="S128" i="161"/>
  <c r="S127" i="161" s="1"/>
  <c r="Q128" i="161"/>
  <c r="M128" i="161"/>
  <c r="M127" i="161" s="1"/>
  <c r="K128" i="161"/>
  <c r="K127" i="161" s="1"/>
  <c r="S125" i="161"/>
  <c r="S124" i="161" s="1"/>
  <c r="Q125" i="161"/>
  <c r="Q124" i="161" s="1"/>
  <c r="M125" i="161"/>
  <c r="K125" i="161"/>
  <c r="K124" i="161" s="1"/>
  <c r="B125" i="161"/>
  <c r="S123" i="161"/>
  <c r="Q123" i="161"/>
  <c r="M123" i="161"/>
  <c r="K123" i="161"/>
  <c r="B123" i="161"/>
  <c r="S122" i="161"/>
  <c r="Q122" i="161"/>
  <c r="M122" i="161"/>
  <c r="K122" i="161"/>
  <c r="B122" i="161"/>
  <c r="S121" i="161"/>
  <c r="Q121" i="161"/>
  <c r="M121" i="161"/>
  <c r="K121" i="161"/>
  <c r="B121" i="161"/>
  <c r="S120" i="161"/>
  <c r="Q120" i="161"/>
  <c r="M120" i="161"/>
  <c r="K120" i="161"/>
  <c r="B120" i="161"/>
  <c r="S119" i="161"/>
  <c r="Q119" i="161"/>
  <c r="M119" i="161"/>
  <c r="K119" i="161"/>
  <c r="B119" i="161"/>
  <c r="S115" i="161"/>
  <c r="Q115" i="161"/>
  <c r="Q114" i="161" s="1"/>
  <c r="M115" i="161"/>
  <c r="M114" i="161" s="1"/>
  <c r="K115" i="161"/>
  <c r="K114" i="161" s="1"/>
  <c r="B115" i="161"/>
  <c r="S113" i="161"/>
  <c r="Q113" i="161"/>
  <c r="U113" i="161" s="1"/>
  <c r="M113" i="161"/>
  <c r="K113" i="161"/>
  <c r="B113" i="161"/>
  <c r="S112" i="161"/>
  <c r="Q112" i="161"/>
  <c r="M112" i="161"/>
  <c r="K112" i="161"/>
  <c r="B112" i="161"/>
  <c r="S110" i="161"/>
  <c r="Q110" i="161"/>
  <c r="M110" i="161"/>
  <c r="K110" i="161"/>
  <c r="B110" i="161"/>
  <c r="S109" i="161"/>
  <c r="Q109" i="161"/>
  <c r="M109" i="161"/>
  <c r="K109" i="161"/>
  <c r="B109" i="161"/>
  <c r="S107" i="161"/>
  <c r="Q107" i="161"/>
  <c r="M107" i="161"/>
  <c r="G107" i="161" s="1"/>
  <c r="K107" i="161"/>
  <c r="B107" i="161"/>
  <c r="S106" i="161"/>
  <c r="Q106" i="161"/>
  <c r="M106" i="161"/>
  <c r="K106" i="161"/>
  <c r="B106" i="161"/>
  <c r="S105" i="161"/>
  <c r="Q105" i="161"/>
  <c r="M105" i="161"/>
  <c r="K105" i="161"/>
  <c r="B105" i="161"/>
  <c r="S104" i="161"/>
  <c r="Q104" i="161"/>
  <c r="M104" i="161"/>
  <c r="K104" i="161"/>
  <c r="B104" i="161"/>
  <c r="S103" i="161"/>
  <c r="Q103" i="161"/>
  <c r="M103" i="161"/>
  <c r="K103" i="161"/>
  <c r="B103" i="161"/>
  <c r="Q102" i="161"/>
  <c r="M102" i="161"/>
  <c r="K102" i="161"/>
  <c r="B102" i="161"/>
  <c r="S101" i="161"/>
  <c r="Q101" i="161"/>
  <c r="K101" i="161"/>
  <c r="B101" i="161"/>
  <c r="S100" i="161"/>
  <c r="Q100" i="161"/>
  <c r="K100" i="161"/>
  <c r="B100" i="161"/>
  <c r="S99" i="161"/>
  <c r="Q99" i="161"/>
  <c r="M99" i="161"/>
  <c r="K99" i="161"/>
  <c r="B99" i="161"/>
  <c r="S97" i="161"/>
  <c r="S96" i="161" s="1"/>
  <c r="Q97" i="161"/>
  <c r="Q96" i="161" s="1"/>
  <c r="M97" i="161"/>
  <c r="K97" i="161"/>
  <c r="K96" i="161" s="1"/>
  <c r="B97" i="161"/>
  <c r="S95" i="161"/>
  <c r="S94" i="161" s="1"/>
  <c r="Q95" i="161"/>
  <c r="Q94" i="161" s="1"/>
  <c r="M95" i="161"/>
  <c r="K95" i="161"/>
  <c r="K94" i="161" s="1"/>
  <c r="B95" i="161"/>
  <c r="S93" i="161"/>
  <c r="Q93" i="161"/>
  <c r="M93" i="161"/>
  <c r="K93" i="161"/>
  <c r="B93" i="161"/>
  <c r="S92" i="161"/>
  <c r="Q92" i="161"/>
  <c r="M92" i="161"/>
  <c r="K92" i="161"/>
  <c r="B92" i="161"/>
  <c r="S91" i="161"/>
  <c r="Q91" i="161"/>
  <c r="M91" i="161"/>
  <c r="K91" i="161"/>
  <c r="B91" i="161"/>
  <c r="S89" i="161"/>
  <c r="S88" i="161" s="1"/>
  <c r="Q89" i="161"/>
  <c r="Q88" i="161" s="1"/>
  <c r="M89" i="161"/>
  <c r="K89" i="161"/>
  <c r="K88" i="161" s="1"/>
  <c r="B89" i="161"/>
  <c r="S87" i="161"/>
  <c r="Q87" i="161"/>
  <c r="M87" i="161"/>
  <c r="G87" i="161" s="1"/>
  <c r="K87" i="161"/>
  <c r="K86" i="161" s="1"/>
  <c r="B87" i="161"/>
  <c r="S85" i="161"/>
  <c r="S84" i="161" s="1"/>
  <c r="Q85" i="161"/>
  <c r="Q84" i="161" s="1"/>
  <c r="M85" i="161"/>
  <c r="K85" i="161"/>
  <c r="B85" i="161"/>
  <c r="S83" i="161"/>
  <c r="S82" i="161" s="1"/>
  <c r="Q83" i="161"/>
  <c r="Q82" i="161" s="1"/>
  <c r="M83" i="161"/>
  <c r="M82" i="161" s="1"/>
  <c r="K83" i="161"/>
  <c r="K82" i="161" s="1"/>
  <c r="B83" i="161"/>
  <c r="S81" i="161"/>
  <c r="S80" i="161" s="1"/>
  <c r="Q81" i="161"/>
  <c r="Q80" i="161" s="1"/>
  <c r="M81" i="161"/>
  <c r="K81" i="161"/>
  <c r="K80" i="161" s="1"/>
  <c r="B81" i="161"/>
  <c r="S79" i="161"/>
  <c r="Q79" i="161"/>
  <c r="Q78" i="161" s="1"/>
  <c r="K79" i="161"/>
  <c r="B79" i="161"/>
  <c r="S77" i="161"/>
  <c r="Q77" i="161"/>
  <c r="M77" i="161"/>
  <c r="K77" i="161"/>
  <c r="B77" i="161"/>
  <c r="S76" i="161"/>
  <c r="Q76" i="161"/>
  <c r="M76" i="161"/>
  <c r="K76" i="161"/>
  <c r="B76" i="161"/>
  <c r="S75" i="161"/>
  <c r="Q75" i="161"/>
  <c r="M75" i="161"/>
  <c r="K75" i="161"/>
  <c r="B75" i="161"/>
  <c r="S74" i="161"/>
  <c r="Q74" i="161"/>
  <c r="M74" i="161"/>
  <c r="K74" i="161"/>
  <c r="B74" i="161"/>
  <c r="S73" i="161"/>
  <c r="Q73" i="161"/>
  <c r="M73" i="161"/>
  <c r="K73" i="161"/>
  <c r="B73" i="161"/>
  <c r="S72" i="161"/>
  <c r="Q72" i="161"/>
  <c r="M72" i="161"/>
  <c r="K72" i="161"/>
  <c r="B72" i="161"/>
  <c r="S71" i="161"/>
  <c r="Q71" i="161"/>
  <c r="M71" i="161"/>
  <c r="K71" i="161"/>
  <c r="B71" i="161"/>
  <c r="S70" i="161"/>
  <c r="Q70" i="161"/>
  <c r="M70" i="161"/>
  <c r="K70" i="161"/>
  <c r="B70" i="161"/>
  <c r="S69" i="161"/>
  <c r="Q69" i="161"/>
  <c r="M69" i="161"/>
  <c r="K69" i="161"/>
  <c r="B69" i="161"/>
  <c r="S68" i="161"/>
  <c r="Q68" i="161"/>
  <c r="M68" i="161"/>
  <c r="K68" i="161"/>
  <c r="B68" i="161"/>
  <c r="S66" i="161"/>
  <c r="Q66" i="161"/>
  <c r="M66" i="161"/>
  <c r="K66" i="161"/>
  <c r="B66" i="161"/>
  <c r="S65" i="161"/>
  <c r="Q65" i="161"/>
  <c r="M65" i="161"/>
  <c r="K65" i="161"/>
  <c r="B65" i="161"/>
  <c r="S63" i="161"/>
  <c r="Q63" i="161"/>
  <c r="M63" i="161"/>
  <c r="K63" i="161"/>
  <c r="K62" i="161" s="1"/>
  <c r="B63" i="161"/>
  <c r="S61" i="161"/>
  <c r="Q61" i="161"/>
  <c r="M61" i="161"/>
  <c r="K61" i="161"/>
  <c r="B61" i="161"/>
  <c r="S60" i="161"/>
  <c r="Q60" i="161"/>
  <c r="K60" i="161"/>
  <c r="B60" i="161"/>
  <c r="S59" i="161"/>
  <c r="Q59" i="161"/>
  <c r="K59" i="161"/>
  <c r="B59" i="161"/>
  <c r="S57" i="161"/>
  <c r="Q57" i="161"/>
  <c r="M57" i="161"/>
  <c r="K57" i="161"/>
  <c r="B57" i="161"/>
  <c r="S56" i="161"/>
  <c r="Q56" i="161"/>
  <c r="M56" i="161"/>
  <c r="K56" i="161"/>
  <c r="B56" i="161"/>
  <c r="S55" i="161"/>
  <c r="Q55" i="161"/>
  <c r="M55" i="161"/>
  <c r="K55" i="161"/>
  <c r="B55" i="161"/>
  <c r="S54" i="161"/>
  <c r="Q54" i="161"/>
  <c r="M54" i="161"/>
  <c r="K54" i="161"/>
  <c r="B54" i="161"/>
  <c r="S53" i="161"/>
  <c r="Q53" i="161"/>
  <c r="M53" i="161"/>
  <c r="K53" i="161"/>
  <c r="B53" i="161"/>
  <c r="S52" i="161"/>
  <c r="Q52" i="161"/>
  <c r="M52" i="161"/>
  <c r="K52" i="161"/>
  <c r="B52" i="161"/>
  <c r="S49" i="161"/>
  <c r="S48" i="161" s="1"/>
  <c r="Q49" i="161"/>
  <c r="Q48" i="161" s="1"/>
  <c r="M49" i="161"/>
  <c r="K49" i="161"/>
  <c r="K48" i="161" s="1"/>
  <c r="B49" i="161"/>
  <c r="S44" i="161"/>
  <c r="S43" i="161" s="1"/>
  <c r="Q44" i="161"/>
  <c r="M44" i="161"/>
  <c r="K44" i="161"/>
  <c r="B44" i="161"/>
  <c r="S42" i="161"/>
  <c r="S41" i="161" s="1"/>
  <c r="Q42" i="161"/>
  <c r="Q41" i="161" s="1"/>
  <c r="M42" i="161"/>
  <c r="K42" i="161"/>
  <c r="K41" i="161" s="1"/>
  <c r="Q37" i="161"/>
  <c r="Q36" i="161" s="1"/>
  <c r="M37" i="161"/>
  <c r="M36" i="161" s="1"/>
  <c r="K37" i="161"/>
  <c r="K36" i="161" s="1"/>
  <c r="B37" i="161"/>
  <c r="S35" i="161"/>
  <c r="S34" i="161" s="1"/>
  <c r="Q35" i="161"/>
  <c r="Q34" i="161" s="1"/>
  <c r="Q33" i="161" s="1"/>
  <c r="M35" i="161"/>
  <c r="M34" i="161" s="1"/>
  <c r="K35" i="161"/>
  <c r="B35" i="161"/>
  <c r="S30" i="161"/>
  <c r="Q30" i="161"/>
  <c r="M30" i="161"/>
  <c r="K30" i="161"/>
  <c r="B30" i="161"/>
  <c r="S29" i="161"/>
  <c r="Q29" i="161"/>
  <c r="M29" i="161"/>
  <c r="K29" i="161"/>
  <c r="B29" i="161"/>
  <c r="S28" i="161"/>
  <c r="Q28" i="161"/>
  <c r="M28" i="161"/>
  <c r="K28" i="161"/>
  <c r="B28" i="161"/>
  <c r="S27" i="161"/>
  <c r="Q27" i="161"/>
  <c r="M27" i="161"/>
  <c r="K27" i="161"/>
  <c r="B27" i="161"/>
  <c r="S26" i="161"/>
  <c r="Q26" i="161"/>
  <c r="M26" i="161"/>
  <c r="K26" i="161"/>
  <c r="B26" i="161"/>
  <c r="S24" i="161"/>
  <c r="Q24" i="161"/>
  <c r="M24" i="161"/>
  <c r="K24" i="161"/>
  <c r="B24" i="161"/>
  <c r="S23" i="161"/>
  <c r="Q23" i="161"/>
  <c r="M23" i="161"/>
  <c r="K23" i="161"/>
  <c r="B23" i="161"/>
  <c r="S18" i="161"/>
  <c r="Q18" i="161"/>
  <c r="M18" i="161"/>
  <c r="K18" i="161"/>
  <c r="K17" i="161" s="1"/>
  <c r="B18" i="161"/>
  <c r="S16" i="161"/>
  <c r="Q16" i="161"/>
  <c r="Q15" i="161" s="1"/>
  <c r="K16" i="161"/>
  <c r="K15" i="161" s="1"/>
  <c r="B16" i="161"/>
  <c r="S13" i="161"/>
  <c r="Q13" i="161"/>
  <c r="M13" i="161"/>
  <c r="K13" i="161"/>
  <c r="B13" i="161"/>
  <c r="S12" i="161"/>
  <c r="Q12" i="161"/>
  <c r="M12" i="161"/>
  <c r="K12" i="161"/>
  <c r="B12" i="161"/>
  <c r="S11" i="161"/>
  <c r="Q11" i="161"/>
  <c r="M11" i="161"/>
  <c r="K11" i="161"/>
  <c r="B11" i="161"/>
  <c r="S10" i="161"/>
  <c r="Q10" i="161"/>
  <c r="M10" i="161"/>
  <c r="K10" i="161"/>
  <c r="B10" i="161"/>
  <c r="S9" i="161"/>
  <c r="Q9" i="161"/>
  <c r="M9" i="161"/>
  <c r="K9" i="161"/>
  <c r="B9" i="161"/>
  <c r="S8" i="161"/>
  <c r="Q8" i="161"/>
  <c r="M8" i="161"/>
  <c r="K8" i="161"/>
  <c r="B8" i="161"/>
  <c r="S7" i="161"/>
  <c r="Q7" i="161"/>
  <c r="M7" i="161"/>
  <c r="K7" i="161"/>
  <c r="B7" i="161"/>
  <c r="S43" i="162"/>
  <c r="U43" i="162" s="1"/>
  <c r="W43" i="162" s="1"/>
  <c r="G72" i="162"/>
  <c r="O55" i="162"/>
  <c r="G61" i="162"/>
  <c r="M88" i="162"/>
  <c r="E54" i="162"/>
  <c r="U85" i="162"/>
  <c r="E113" i="162"/>
  <c r="K58" i="162"/>
  <c r="S96" i="162"/>
  <c r="M80" i="162"/>
  <c r="Q62" i="161"/>
  <c r="S102" i="162"/>
  <c r="U136" i="162" l="1"/>
  <c r="W136" i="162" s="1"/>
  <c r="U35" i="162"/>
  <c r="G55" i="162"/>
  <c r="O69" i="162"/>
  <c r="U86" i="162"/>
  <c r="G89" i="162"/>
  <c r="G88" i="162" s="1"/>
  <c r="U92" i="162"/>
  <c r="U105" i="162"/>
  <c r="U104" i="161"/>
  <c r="U107" i="161"/>
  <c r="U112" i="161"/>
  <c r="M32" i="162"/>
  <c r="U44" i="162"/>
  <c r="W44" i="162" s="1"/>
  <c r="S58" i="162"/>
  <c r="U61" i="162"/>
  <c r="E102" i="162"/>
  <c r="E95" i="161"/>
  <c r="E94" i="161" s="1"/>
  <c r="O133" i="161"/>
  <c r="E23" i="161"/>
  <c r="Q25" i="161"/>
  <c r="U27" i="161"/>
  <c r="W27" i="161" s="1"/>
  <c r="U59" i="161"/>
  <c r="E110" i="161"/>
  <c r="Q64" i="161"/>
  <c r="G68" i="161"/>
  <c r="E73" i="161"/>
  <c r="U76" i="161"/>
  <c r="U79" i="161"/>
  <c r="E85" i="161"/>
  <c r="U103" i="161"/>
  <c r="G112" i="161"/>
  <c r="E121" i="161"/>
  <c r="U124" i="161"/>
  <c r="W124" i="161" s="1"/>
  <c r="U135" i="161"/>
  <c r="Q14" i="162"/>
  <c r="U17" i="162"/>
  <c r="W17" i="162" s="1"/>
  <c r="Q25" i="162"/>
  <c r="K40" i="162"/>
  <c r="K39" i="162" s="1"/>
  <c r="O48" i="162"/>
  <c r="S51" i="162"/>
  <c r="G57" i="162"/>
  <c r="Q64" i="162"/>
  <c r="G68" i="162"/>
  <c r="U70" i="162"/>
  <c r="G71" i="162"/>
  <c r="U73" i="162"/>
  <c r="G74" i="162"/>
  <c r="G77" i="162"/>
  <c r="U79" i="162"/>
  <c r="G81" i="162"/>
  <c r="G80" i="162" s="1"/>
  <c r="O86" i="162"/>
  <c r="U91" i="162"/>
  <c r="O92" i="162"/>
  <c r="U97" i="162"/>
  <c r="O99" i="162"/>
  <c r="U104" i="162"/>
  <c r="O105" i="162"/>
  <c r="O109" i="162"/>
  <c r="K111" i="162"/>
  <c r="O113" i="162"/>
  <c r="E119" i="162"/>
  <c r="U119" i="162"/>
  <c r="W119" i="162" s="1"/>
  <c r="G120" i="162"/>
  <c r="Q118" i="162"/>
  <c r="E122" i="162"/>
  <c r="O123" i="162"/>
  <c r="U28" i="162"/>
  <c r="W28" i="162" s="1"/>
  <c r="U28" i="161"/>
  <c r="W28" i="161" s="1"/>
  <c r="U48" i="161"/>
  <c r="U57" i="161"/>
  <c r="G61" i="161"/>
  <c r="U77" i="161"/>
  <c r="U92" i="161"/>
  <c r="E93" i="161"/>
  <c r="K108" i="161"/>
  <c r="S118" i="161"/>
  <c r="E12" i="162"/>
  <c r="S22" i="162"/>
  <c r="O28" i="162"/>
  <c r="O33" i="162"/>
  <c r="U54" i="162"/>
  <c r="U65" i="162"/>
  <c r="M64" i="162"/>
  <c r="G69" i="162"/>
  <c r="O72" i="162"/>
  <c r="O75" i="162"/>
  <c r="G76" i="162"/>
  <c r="U89" i="162"/>
  <c r="U95" i="162"/>
  <c r="U103" i="162"/>
  <c r="G107" i="162"/>
  <c r="O110" i="162"/>
  <c r="U113" i="162"/>
  <c r="U123" i="162"/>
  <c r="W123" i="162" s="1"/>
  <c r="S78" i="162"/>
  <c r="U78" i="162" s="1"/>
  <c r="U16" i="162"/>
  <c r="W16" i="162" s="1"/>
  <c r="E136" i="162"/>
  <c r="E135" i="162" s="1"/>
  <c r="O81" i="162"/>
  <c r="E115" i="161"/>
  <c r="E114" i="161" s="1"/>
  <c r="U125" i="161"/>
  <c r="W125" i="161" s="1"/>
  <c r="E100" i="161"/>
  <c r="O125" i="161"/>
  <c r="O13" i="162"/>
  <c r="O70" i="162"/>
  <c r="O91" i="162"/>
  <c r="M118" i="162"/>
  <c r="M117" i="162" s="1"/>
  <c r="U136" i="161"/>
  <c r="W136" i="161" s="1"/>
  <c r="U85" i="161"/>
  <c r="O89" i="162"/>
  <c r="O87" i="162"/>
  <c r="S64" i="162"/>
  <c r="W64" i="162" s="1"/>
  <c r="M108" i="162"/>
  <c r="O120" i="162"/>
  <c r="O83" i="162"/>
  <c r="O93" i="161"/>
  <c r="O112" i="161"/>
  <c r="E113" i="161"/>
  <c r="S78" i="161"/>
  <c r="U78" i="161" s="1"/>
  <c r="U89" i="161"/>
  <c r="Q22" i="161"/>
  <c r="Q21" i="161" s="1"/>
  <c r="Q20" i="161" s="1"/>
  <c r="E55" i="161"/>
  <c r="U82" i="161"/>
  <c r="G85" i="161"/>
  <c r="G84" i="161" s="1"/>
  <c r="S90" i="161"/>
  <c r="U99" i="161"/>
  <c r="G103" i="161"/>
  <c r="E109" i="161"/>
  <c r="U109" i="161"/>
  <c r="G110" i="161"/>
  <c r="I110" i="161" s="1"/>
  <c r="S111" i="161"/>
  <c r="Q118" i="161"/>
  <c r="Q117" i="161" s="1"/>
  <c r="E120" i="161"/>
  <c r="I120" i="161" s="1"/>
  <c r="U120" i="161"/>
  <c r="W120" i="161" s="1"/>
  <c r="U123" i="161"/>
  <c r="W123" i="161" s="1"/>
  <c r="E9" i="162"/>
  <c r="S14" i="162"/>
  <c r="E59" i="162"/>
  <c r="U49" i="161"/>
  <c r="U35" i="161"/>
  <c r="U81" i="161"/>
  <c r="G72" i="161"/>
  <c r="E77" i="161"/>
  <c r="E104" i="161"/>
  <c r="G18" i="162"/>
  <c r="G17" i="162" s="1"/>
  <c r="E55" i="162"/>
  <c r="U55" i="162"/>
  <c r="G56" i="162"/>
  <c r="G73" i="162"/>
  <c r="E93" i="162"/>
  <c r="G104" i="162"/>
  <c r="G112" i="162"/>
  <c r="E121" i="162"/>
  <c r="G93" i="161"/>
  <c r="I93" i="161" s="1"/>
  <c r="Q32" i="161"/>
  <c r="E49" i="161"/>
  <c r="E48" i="161" s="1"/>
  <c r="U93" i="161"/>
  <c r="U41" i="161"/>
  <c r="W41" i="161" s="1"/>
  <c r="S40" i="161"/>
  <c r="S39" i="161" s="1"/>
  <c r="Q90" i="162"/>
  <c r="U90" i="162" s="1"/>
  <c r="E128" i="162"/>
  <c r="G97" i="162"/>
  <c r="E89" i="162"/>
  <c r="E88" i="162" s="1"/>
  <c r="K90" i="162"/>
  <c r="G85" i="162"/>
  <c r="G84" i="162" s="1"/>
  <c r="K108" i="162"/>
  <c r="G91" i="162"/>
  <c r="O35" i="162"/>
  <c r="M17" i="162"/>
  <c r="O128" i="161"/>
  <c r="O104" i="161"/>
  <c r="W132" i="161"/>
  <c r="O34" i="162"/>
  <c r="O37" i="162"/>
  <c r="O88" i="162"/>
  <c r="O82" i="162"/>
  <c r="G128" i="161"/>
  <c r="K111" i="161"/>
  <c r="O123" i="161"/>
  <c r="O18" i="162"/>
  <c r="O61" i="162"/>
  <c r="O66" i="162"/>
  <c r="O73" i="162"/>
  <c r="O76" i="162"/>
  <c r="O84" i="162"/>
  <c r="O95" i="162"/>
  <c r="K98" i="162"/>
  <c r="O107" i="162"/>
  <c r="E89" i="161"/>
  <c r="E88" i="161" s="1"/>
  <c r="O119" i="162"/>
  <c r="G92" i="162"/>
  <c r="G87" i="162"/>
  <c r="G86" i="162" s="1"/>
  <c r="M67" i="162"/>
  <c r="O97" i="162"/>
  <c r="O122" i="162"/>
  <c r="O85" i="162"/>
  <c r="G123" i="162"/>
  <c r="O63" i="162"/>
  <c r="M90" i="162"/>
  <c r="O90" i="162" s="1"/>
  <c r="O105" i="161"/>
  <c r="O29" i="162"/>
  <c r="O112" i="162"/>
  <c r="O96" i="162"/>
  <c r="O42" i="162"/>
  <c r="O44" i="162"/>
  <c r="O115" i="161"/>
  <c r="E128" i="161"/>
  <c r="O56" i="162"/>
  <c r="O97" i="161"/>
  <c r="O52" i="162"/>
  <c r="S117" i="161"/>
  <c r="U117" i="161" s="1"/>
  <c r="S64" i="161"/>
  <c r="U73" i="161"/>
  <c r="U84" i="161"/>
  <c r="G119" i="161"/>
  <c r="U18" i="161"/>
  <c r="W18" i="161" s="1"/>
  <c r="G30" i="161"/>
  <c r="W89" i="162"/>
  <c r="S90" i="162"/>
  <c r="E95" i="162"/>
  <c r="E94" i="162" s="1"/>
  <c r="U94" i="162"/>
  <c r="U107" i="162"/>
  <c r="G109" i="162"/>
  <c r="G42" i="161"/>
  <c r="G55" i="161"/>
  <c r="U63" i="161"/>
  <c r="U71" i="161"/>
  <c r="G99" i="161"/>
  <c r="E102" i="161"/>
  <c r="E107" i="161"/>
  <c r="G120" i="161"/>
  <c r="G123" i="161"/>
  <c r="U26" i="162"/>
  <c r="W26" i="162" s="1"/>
  <c r="G133" i="162"/>
  <c r="G132" i="162" s="1"/>
  <c r="U34" i="161"/>
  <c r="S33" i="161"/>
  <c r="U56" i="161"/>
  <c r="U61" i="161"/>
  <c r="Q90" i="161"/>
  <c r="Q108" i="161"/>
  <c r="E136" i="161"/>
  <c r="E135" i="161" s="1"/>
  <c r="U57" i="162"/>
  <c r="U115" i="162"/>
  <c r="W115" i="162" s="1"/>
  <c r="G44" i="161"/>
  <c r="U54" i="161"/>
  <c r="U55" i="161"/>
  <c r="U68" i="161"/>
  <c r="U75" i="161"/>
  <c r="G76" i="161"/>
  <c r="E79" i="161"/>
  <c r="E78" i="161" s="1"/>
  <c r="G8" i="162"/>
  <c r="G28" i="162"/>
  <c r="G54" i="162"/>
  <c r="I54" i="162" s="1"/>
  <c r="U62" i="162"/>
  <c r="E68" i="162"/>
  <c r="I68" i="162" s="1"/>
  <c r="E71" i="162"/>
  <c r="E77" i="162"/>
  <c r="E115" i="162"/>
  <c r="E114" i="162" s="1"/>
  <c r="U122" i="162"/>
  <c r="W122" i="162" s="1"/>
  <c r="O57" i="161"/>
  <c r="K58" i="161"/>
  <c r="M108" i="161"/>
  <c r="O108" i="161" s="1"/>
  <c r="O120" i="161"/>
  <c r="M140" i="162"/>
  <c r="U140" i="162"/>
  <c r="O140" i="161"/>
  <c r="G13" i="161"/>
  <c r="G10" i="161"/>
  <c r="O10" i="161"/>
  <c r="K64" i="161"/>
  <c r="O85" i="161"/>
  <c r="K90" i="161"/>
  <c r="O99" i="161"/>
  <c r="E99" i="161"/>
  <c r="G83" i="161"/>
  <c r="G82" i="161" s="1"/>
  <c r="K98" i="161"/>
  <c r="K84" i="161"/>
  <c r="E125" i="161"/>
  <c r="E124" i="161" s="1"/>
  <c r="O24" i="161"/>
  <c r="O92" i="161"/>
  <c r="O106" i="161"/>
  <c r="O80" i="162"/>
  <c r="O66" i="161"/>
  <c r="O113" i="161"/>
  <c r="M43" i="161"/>
  <c r="G43" i="161" s="1"/>
  <c r="O68" i="161"/>
  <c r="O72" i="161"/>
  <c r="O18" i="161"/>
  <c r="O27" i="161"/>
  <c r="O49" i="161"/>
  <c r="O63" i="161"/>
  <c r="O69" i="161"/>
  <c r="K67" i="161"/>
  <c r="O73" i="161"/>
  <c r="O77" i="161"/>
  <c r="O7" i="162"/>
  <c r="O8" i="162"/>
  <c r="O95" i="161"/>
  <c r="O110" i="161"/>
  <c r="M60" i="162"/>
  <c r="O60" i="162" s="1"/>
  <c r="M48" i="161"/>
  <c r="O48" i="161" s="1"/>
  <c r="G8" i="161"/>
  <c r="M51" i="161"/>
  <c r="E54" i="161"/>
  <c r="G57" i="161"/>
  <c r="E61" i="161"/>
  <c r="G71" i="161"/>
  <c r="G75" i="161"/>
  <c r="E76" i="161"/>
  <c r="I76" i="161" s="1"/>
  <c r="G89" i="161"/>
  <c r="G88" i="161" s="1"/>
  <c r="I88" i="161" s="1"/>
  <c r="E91" i="161"/>
  <c r="G104" i="161"/>
  <c r="I104" i="161" s="1"/>
  <c r="E105" i="161"/>
  <c r="G109" i="161"/>
  <c r="K118" i="161"/>
  <c r="K117" i="161" s="1"/>
  <c r="E117" i="161" s="1"/>
  <c r="M118" i="161"/>
  <c r="G11" i="162"/>
  <c r="E18" i="162"/>
  <c r="E17" i="162" s="1"/>
  <c r="G26" i="162"/>
  <c r="I26" i="162" s="1"/>
  <c r="K25" i="162"/>
  <c r="O54" i="162"/>
  <c r="E57" i="162"/>
  <c r="U87" i="162"/>
  <c r="W92" i="162"/>
  <c r="U101" i="162"/>
  <c r="E104" i="162"/>
  <c r="G122" i="162"/>
  <c r="I122" i="162" s="1"/>
  <c r="M111" i="161"/>
  <c r="W111" i="161" s="1"/>
  <c r="G49" i="161"/>
  <c r="G48" i="161" s="1"/>
  <c r="U91" i="161"/>
  <c r="U42" i="161"/>
  <c r="W42" i="161" s="1"/>
  <c r="E81" i="161"/>
  <c r="E80" i="161" s="1"/>
  <c r="G27" i="161"/>
  <c r="U64" i="162"/>
  <c r="U110" i="161"/>
  <c r="G106" i="161"/>
  <c r="U7" i="161"/>
  <c r="U52" i="161"/>
  <c r="Q58" i="161"/>
  <c r="U94" i="161"/>
  <c r="U11" i="162"/>
  <c r="S67" i="162"/>
  <c r="U69" i="162"/>
  <c r="E75" i="162"/>
  <c r="E92" i="162"/>
  <c r="O102" i="161"/>
  <c r="O35" i="161"/>
  <c r="U95" i="161"/>
  <c r="O55" i="161"/>
  <c r="G35" i="161"/>
  <c r="G66" i="161"/>
  <c r="E12" i="161"/>
  <c r="G23" i="161"/>
  <c r="I23" i="161" s="1"/>
  <c r="E24" i="161"/>
  <c r="E22" i="161" s="1"/>
  <c r="E29" i="161"/>
  <c r="E57" i="161"/>
  <c r="E66" i="161"/>
  <c r="G70" i="161"/>
  <c r="G74" i="161"/>
  <c r="G81" i="161"/>
  <c r="G80" i="161" s="1"/>
  <c r="I80" i="161" s="1"/>
  <c r="Q98" i="161"/>
  <c r="S108" i="161"/>
  <c r="G133" i="161"/>
  <c r="G132" i="161" s="1"/>
  <c r="Q22" i="162"/>
  <c r="U22" i="162" s="1"/>
  <c r="W22" i="162" s="1"/>
  <c r="G24" i="162"/>
  <c r="E26" i="162"/>
  <c r="G52" i="162"/>
  <c r="E100" i="162"/>
  <c r="E103" i="162"/>
  <c r="E107" i="162"/>
  <c r="I107" i="162" s="1"/>
  <c r="E112" i="162"/>
  <c r="W114" i="161"/>
  <c r="O114" i="161"/>
  <c r="G122" i="161"/>
  <c r="O109" i="161"/>
  <c r="O83" i="161"/>
  <c r="O61" i="161"/>
  <c r="E49" i="162"/>
  <c r="E48" i="162" s="1"/>
  <c r="K51" i="162"/>
  <c r="G7" i="162"/>
  <c r="O11" i="162"/>
  <c r="M94" i="161"/>
  <c r="O94" i="161" s="1"/>
  <c r="O57" i="162"/>
  <c r="O89" i="161"/>
  <c r="E83" i="161"/>
  <c r="E82" i="161" s="1"/>
  <c r="I82" i="161" s="1"/>
  <c r="O119" i="161"/>
  <c r="O122" i="161"/>
  <c r="E68" i="161"/>
  <c r="I68" i="161" s="1"/>
  <c r="O76" i="161"/>
  <c r="E59" i="161"/>
  <c r="K32" i="162"/>
  <c r="O32" i="162" s="1"/>
  <c r="O26" i="162"/>
  <c r="O41" i="162"/>
  <c r="E70" i="162"/>
  <c r="I70" i="162" s="1"/>
  <c r="E35" i="162"/>
  <c r="E34" i="162" s="1"/>
  <c r="E33" i="162" s="1"/>
  <c r="K17" i="162"/>
  <c r="K14" i="162" s="1"/>
  <c r="G95" i="161"/>
  <c r="G94" i="161" s="1"/>
  <c r="I94" i="161" s="1"/>
  <c r="O106" i="162"/>
  <c r="O128" i="162"/>
  <c r="M17" i="161"/>
  <c r="O17" i="161" s="1"/>
  <c r="O7" i="161"/>
  <c r="O11" i="161"/>
  <c r="O28" i="161"/>
  <c r="O42" i="161"/>
  <c r="O52" i="161"/>
  <c r="O53" i="161"/>
  <c r="O56" i="161"/>
  <c r="M64" i="161"/>
  <c r="O64" i="161" s="1"/>
  <c r="O71" i="161"/>
  <c r="O75" i="161"/>
  <c r="M88" i="161"/>
  <c r="O88" i="161" s="1"/>
  <c r="G113" i="161"/>
  <c r="O77" i="162"/>
  <c r="O102" i="162"/>
  <c r="O9" i="161"/>
  <c r="O13" i="161"/>
  <c r="O127" i="161"/>
  <c r="G42" i="162"/>
  <c r="E73" i="162"/>
  <c r="I73" i="162" s="1"/>
  <c r="G106" i="162"/>
  <c r="O62" i="162"/>
  <c r="O36" i="162"/>
  <c r="E71" i="161"/>
  <c r="I61" i="161"/>
  <c r="O23" i="161"/>
  <c r="E37" i="161"/>
  <c r="E36" i="161" s="1"/>
  <c r="O91" i="161"/>
  <c r="G65" i="161"/>
  <c r="G64" i="161" s="1"/>
  <c r="E75" i="161"/>
  <c r="I75" i="161" s="1"/>
  <c r="E87" i="161"/>
  <c r="E86" i="161" s="1"/>
  <c r="W92" i="161"/>
  <c r="O107" i="161"/>
  <c r="E123" i="161"/>
  <c r="O43" i="162"/>
  <c r="M41" i="161"/>
  <c r="G41" i="161" s="1"/>
  <c r="M25" i="161"/>
  <c r="O87" i="161"/>
  <c r="O74" i="161"/>
  <c r="G28" i="161"/>
  <c r="K25" i="161"/>
  <c r="O29" i="161"/>
  <c r="W105" i="161"/>
  <c r="W110" i="161"/>
  <c r="O71" i="162"/>
  <c r="E44" i="161"/>
  <c r="K43" i="161"/>
  <c r="E103" i="161"/>
  <c r="O103" i="161"/>
  <c r="G125" i="161"/>
  <c r="G124" i="161" s="1"/>
  <c r="M124" i="161"/>
  <c r="K51" i="161"/>
  <c r="O51" i="161" s="1"/>
  <c r="M6" i="161"/>
  <c r="M5" i="161" s="1"/>
  <c r="M67" i="161"/>
  <c r="K78" i="161"/>
  <c r="O26" i="161"/>
  <c r="G56" i="161"/>
  <c r="K34" i="161"/>
  <c r="K33" i="161" s="1"/>
  <c r="K32" i="161" s="1"/>
  <c r="E35" i="161"/>
  <c r="E34" i="161" s="1"/>
  <c r="E33" i="161" s="1"/>
  <c r="O65" i="161"/>
  <c r="O70" i="161"/>
  <c r="M80" i="161"/>
  <c r="O80" i="161" s="1"/>
  <c r="O81" i="161"/>
  <c r="O82" i="161"/>
  <c r="E42" i="161"/>
  <c r="G92" i="161"/>
  <c r="M22" i="161"/>
  <c r="E9" i="161"/>
  <c r="E13" i="161"/>
  <c r="K22" i="161"/>
  <c r="O44" i="161"/>
  <c r="O54" i="161"/>
  <c r="G54" i="161"/>
  <c r="O36" i="161"/>
  <c r="O8" i="161"/>
  <c r="M62" i="161"/>
  <c r="O62" i="161" s="1"/>
  <c r="M90" i="161"/>
  <c r="O90" i="161" s="1"/>
  <c r="O24" i="162"/>
  <c r="E27" i="162"/>
  <c r="G53" i="162"/>
  <c r="K94" i="162"/>
  <c r="O94" i="162" s="1"/>
  <c r="K127" i="162"/>
  <c r="M111" i="162"/>
  <c r="O111" i="162" s="1"/>
  <c r="O30" i="161"/>
  <c r="O37" i="161"/>
  <c r="W49" i="161"/>
  <c r="G53" i="161"/>
  <c r="W55" i="161"/>
  <c r="O9" i="162"/>
  <c r="E29" i="162"/>
  <c r="O30" i="162"/>
  <c r="E56" i="162"/>
  <c r="K64" i="162"/>
  <c r="O93" i="162"/>
  <c r="G115" i="162"/>
  <c r="G114" i="162" s="1"/>
  <c r="I114" i="162" s="1"/>
  <c r="M96" i="161"/>
  <c r="O96" i="161" s="1"/>
  <c r="G97" i="161"/>
  <c r="G96" i="161" s="1"/>
  <c r="M6" i="162"/>
  <c r="G11" i="161"/>
  <c r="M33" i="161"/>
  <c r="M32" i="161" s="1"/>
  <c r="W8" i="161"/>
  <c r="W12" i="161"/>
  <c r="K6" i="161"/>
  <c r="W6" i="161" s="1"/>
  <c r="K14" i="161"/>
  <c r="O12" i="161"/>
  <c r="K22" i="162"/>
  <c r="K21" i="162" s="1"/>
  <c r="K20" i="162" s="1"/>
  <c r="O27" i="162"/>
  <c r="M25" i="162"/>
  <c r="E18" i="161"/>
  <c r="E17" i="161" s="1"/>
  <c r="G26" i="161"/>
  <c r="E27" i="161"/>
  <c r="W63" i="161"/>
  <c r="W77" i="161"/>
  <c r="O121" i="161"/>
  <c r="M22" i="162"/>
  <c r="E24" i="162"/>
  <c r="O65" i="162"/>
  <c r="O115" i="162"/>
  <c r="E120" i="162"/>
  <c r="O121" i="162"/>
  <c r="O125" i="162"/>
  <c r="M127" i="162"/>
  <c r="O127" i="162" s="1"/>
  <c r="E8" i="161"/>
  <c r="W9" i="161"/>
  <c r="W13" i="161"/>
  <c r="E63" i="161"/>
  <c r="E62" i="161" s="1"/>
  <c r="W87" i="161"/>
  <c r="W91" i="161"/>
  <c r="W104" i="161"/>
  <c r="W109" i="161"/>
  <c r="W127" i="161"/>
  <c r="K6" i="162"/>
  <c r="K5" i="162" s="1"/>
  <c r="O12" i="162"/>
  <c r="G13" i="162"/>
  <c r="O23" i="162"/>
  <c r="G27" i="162"/>
  <c r="E30" i="162"/>
  <c r="E37" i="162"/>
  <c r="E36" i="162" s="1"/>
  <c r="O49" i="162"/>
  <c r="M51" i="162"/>
  <c r="E52" i="162"/>
  <c r="O53" i="162"/>
  <c r="E61" i="162"/>
  <c r="I61" i="162" s="1"/>
  <c r="E65" i="162"/>
  <c r="E72" i="162"/>
  <c r="I72" i="162" s="1"/>
  <c r="O74" i="162"/>
  <c r="O103" i="162"/>
  <c r="K118" i="162"/>
  <c r="K117" i="162" s="1"/>
  <c r="O124" i="162"/>
  <c r="W68" i="161"/>
  <c r="W72" i="161"/>
  <c r="W76" i="161"/>
  <c r="W85" i="161"/>
  <c r="O10" i="162"/>
  <c r="O68" i="162"/>
  <c r="K67" i="162"/>
  <c r="O104" i="162"/>
  <c r="K114" i="162"/>
  <c r="O114" i="162" s="1"/>
  <c r="M100" i="162"/>
  <c r="M100" i="161"/>
  <c r="G100" i="161" s="1"/>
  <c r="I100" i="161" s="1"/>
  <c r="M16" i="161"/>
  <c r="G16" i="161" s="1"/>
  <c r="G15" i="161" s="1"/>
  <c r="M16" i="162"/>
  <c r="G16" i="162" s="1"/>
  <c r="M101" i="161"/>
  <c r="G101" i="161" s="1"/>
  <c r="M101" i="162"/>
  <c r="M59" i="162"/>
  <c r="G59" i="162" s="1"/>
  <c r="M59" i="161"/>
  <c r="M79" i="162"/>
  <c r="G79" i="162" s="1"/>
  <c r="M79" i="161"/>
  <c r="M60" i="161"/>
  <c r="K21" i="161"/>
  <c r="M40" i="162"/>
  <c r="G43" i="162"/>
  <c r="O132" i="161"/>
  <c r="W10" i="161"/>
  <c r="W36" i="161"/>
  <c r="W7" i="161"/>
  <c r="W62" i="161"/>
  <c r="M84" i="161"/>
  <c r="E133" i="161"/>
  <c r="E53" i="162"/>
  <c r="E74" i="162"/>
  <c r="I74" i="162" s="1"/>
  <c r="G95" i="162"/>
  <c r="E106" i="162"/>
  <c r="G121" i="162"/>
  <c r="E127" i="162"/>
  <c r="W52" i="161"/>
  <c r="W69" i="161"/>
  <c r="W73" i="161"/>
  <c r="G9" i="161"/>
  <c r="E10" i="161"/>
  <c r="W11" i="161"/>
  <c r="E28" i="161"/>
  <c r="W35" i="161"/>
  <c r="E52" i="161"/>
  <c r="W53" i="161"/>
  <c r="W56" i="161"/>
  <c r="W65" i="161"/>
  <c r="E69" i="161"/>
  <c r="W70" i="161"/>
  <c r="W74" i="161"/>
  <c r="G91" i="161"/>
  <c r="E92" i="161"/>
  <c r="E90" i="161" s="1"/>
  <c r="W93" i="161"/>
  <c r="W97" i="161"/>
  <c r="W106" i="161"/>
  <c r="W112" i="161"/>
  <c r="G127" i="161"/>
  <c r="E8" i="162"/>
  <c r="E10" i="162"/>
  <c r="E43" i="162"/>
  <c r="E63" i="162"/>
  <c r="E62" i="162" s="1"/>
  <c r="E66" i="162"/>
  <c r="E64" i="162" s="1"/>
  <c r="E83" i="162"/>
  <c r="E82" i="162" s="1"/>
  <c r="E91" i="162"/>
  <c r="E105" i="162"/>
  <c r="E110" i="162"/>
  <c r="E123" i="162"/>
  <c r="E53" i="161"/>
  <c r="W54" i="161"/>
  <c r="W57" i="161"/>
  <c r="W61" i="161"/>
  <c r="W66" i="161"/>
  <c r="G69" i="161"/>
  <c r="E70" i="161"/>
  <c r="W71" i="161"/>
  <c r="E74" i="161"/>
  <c r="I74" i="161" s="1"/>
  <c r="W75" i="161"/>
  <c r="G77" i="161"/>
  <c r="W81" i="161"/>
  <c r="W82" i="161"/>
  <c r="W83" i="161"/>
  <c r="M86" i="161"/>
  <c r="W88" i="161"/>
  <c r="W89" i="161"/>
  <c r="W95" i="161"/>
  <c r="W99" i="161"/>
  <c r="W102" i="161"/>
  <c r="W103" i="161"/>
  <c r="G105" i="161"/>
  <c r="W107" i="161"/>
  <c r="E112" i="161"/>
  <c r="I112" i="161" s="1"/>
  <c r="W113" i="161"/>
  <c r="E119" i="161"/>
  <c r="E122" i="161"/>
  <c r="E7" i="162"/>
  <c r="I7" i="162" s="1"/>
  <c r="G10" i="162"/>
  <c r="E13" i="162"/>
  <c r="E16" i="162"/>
  <c r="E15" i="162" s="1"/>
  <c r="E28" i="162"/>
  <c r="G30" i="162"/>
  <c r="G44" i="162"/>
  <c r="E60" i="162"/>
  <c r="G66" i="162"/>
  <c r="E76" i="162"/>
  <c r="I76" i="162" s="1"/>
  <c r="M132" i="162"/>
  <c r="O132" i="162" s="1"/>
  <c r="O133" i="162"/>
  <c r="U118" i="161"/>
  <c r="W118" i="161" s="1"/>
  <c r="U70" i="161"/>
  <c r="S67" i="161"/>
  <c r="S62" i="161"/>
  <c r="U62" i="161" s="1"/>
  <c r="G73" i="161"/>
  <c r="E97" i="161"/>
  <c r="E26" i="161"/>
  <c r="U26" i="161"/>
  <c r="W26" i="161" s="1"/>
  <c r="U29" i="161"/>
  <c r="W29" i="161" s="1"/>
  <c r="G29" i="161"/>
  <c r="U30" i="161"/>
  <c r="W30" i="161" s="1"/>
  <c r="E30" i="161"/>
  <c r="Q43" i="161"/>
  <c r="Q40" i="161" s="1"/>
  <c r="U44" i="161"/>
  <c r="W44" i="161" s="1"/>
  <c r="S6" i="162"/>
  <c r="S5" i="162" s="1"/>
  <c r="U49" i="162"/>
  <c r="G49" i="162"/>
  <c r="G48" i="162" s="1"/>
  <c r="W75" i="162"/>
  <c r="U75" i="162"/>
  <c r="G75" i="162"/>
  <c r="Q80" i="162"/>
  <c r="U80" i="162" s="1"/>
  <c r="E81" i="162"/>
  <c r="G83" i="162"/>
  <c r="G82" i="162" s="1"/>
  <c r="S82" i="162"/>
  <c r="Q67" i="161"/>
  <c r="U100" i="161"/>
  <c r="U74" i="161"/>
  <c r="G63" i="161"/>
  <c r="G62" i="161" s="1"/>
  <c r="I62" i="161" s="1"/>
  <c r="Q58" i="162"/>
  <c r="U58" i="162" s="1"/>
  <c r="U7" i="162"/>
  <c r="U97" i="161"/>
  <c r="U53" i="161"/>
  <c r="E16" i="161"/>
  <c r="E15" i="161" s="1"/>
  <c r="U8" i="161"/>
  <c r="Q127" i="161"/>
  <c r="U128" i="161"/>
  <c r="W128" i="161" s="1"/>
  <c r="S34" i="162"/>
  <c r="G35" i="162"/>
  <c r="G63" i="162"/>
  <c r="G62" i="162" s="1"/>
  <c r="I89" i="162"/>
  <c r="U119" i="161"/>
  <c r="W119" i="161" s="1"/>
  <c r="U16" i="161"/>
  <c r="W16" i="161" s="1"/>
  <c r="U105" i="161"/>
  <c r="Q111" i="161"/>
  <c r="E56" i="161"/>
  <c r="I88" i="162"/>
  <c r="U69" i="161"/>
  <c r="U122" i="161"/>
  <c r="W122" i="161" s="1"/>
  <c r="U109" i="162"/>
  <c r="E109" i="162"/>
  <c r="U112" i="162"/>
  <c r="Q111" i="162"/>
  <c r="E111" i="162" s="1"/>
  <c r="U128" i="162"/>
  <c r="W128" i="162" s="1"/>
  <c r="G128" i="162"/>
  <c r="I128" i="162" s="1"/>
  <c r="S51" i="161"/>
  <c r="G52" i="161"/>
  <c r="E60" i="161"/>
  <c r="U60" i="161"/>
  <c r="E65" i="161"/>
  <c r="U65" i="161"/>
  <c r="G115" i="161"/>
  <c r="U115" i="161"/>
  <c r="W115" i="161" s="1"/>
  <c r="G121" i="161"/>
  <c r="U121" i="161"/>
  <c r="W121" i="161" s="1"/>
  <c r="E101" i="162"/>
  <c r="Q98" i="162"/>
  <c r="U12" i="161"/>
  <c r="U96" i="161"/>
  <c r="Q36" i="162"/>
  <c r="Q32" i="162" s="1"/>
  <c r="W71" i="162"/>
  <c r="U74" i="162"/>
  <c r="W112" i="162"/>
  <c r="I71" i="162"/>
  <c r="G12" i="161"/>
  <c r="U9" i="161"/>
  <c r="U10" i="161"/>
  <c r="U33" i="161"/>
  <c r="S58" i="161"/>
  <c r="W59" i="162"/>
  <c r="W61" i="162"/>
  <c r="E84" i="161"/>
  <c r="G7" i="161"/>
  <c r="U108" i="161"/>
  <c r="I81" i="161"/>
  <c r="G96" i="162"/>
  <c r="S17" i="161"/>
  <c r="G18" i="161"/>
  <c r="U30" i="162"/>
  <c r="W30" i="162" s="1"/>
  <c r="U42" i="162"/>
  <c r="W42" i="162" s="1"/>
  <c r="Q124" i="162"/>
  <c r="U124" i="162" s="1"/>
  <c r="W124" i="162" s="1"/>
  <c r="E125" i="162"/>
  <c r="E124" i="162" s="1"/>
  <c r="E133" i="162"/>
  <c r="E132" i="162" s="1"/>
  <c r="Q132" i="162"/>
  <c r="U88" i="161"/>
  <c r="Q51" i="161"/>
  <c r="E41" i="161"/>
  <c r="I107" i="161"/>
  <c r="U83" i="161"/>
  <c r="U80" i="161"/>
  <c r="S114" i="161"/>
  <c r="U114" i="161" s="1"/>
  <c r="S25" i="162"/>
  <c r="Q96" i="162"/>
  <c r="U96" i="162" s="1"/>
  <c r="E97" i="162"/>
  <c r="E96" i="162" s="1"/>
  <c r="U133" i="162"/>
  <c r="W133" i="162" s="1"/>
  <c r="U106" i="161"/>
  <c r="E106" i="161"/>
  <c r="U23" i="162"/>
  <c r="W23" i="162" s="1"/>
  <c r="G23" i="162"/>
  <c r="Q86" i="161"/>
  <c r="Q41" i="162"/>
  <c r="E42" i="162"/>
  <c r="I42" i="162" s="1"/>
  <c r="Q67" i="162"/>
  <c r="W70" i="162"/>
  <c r="W72" i="162"/>
  <c r="U76" i="162"/>
  <c r="W100" i="162"/>
  <c r="W110" i="162"/>
  <c r="W114" i="162"/>
  <c r="W7" i="162"/>
  <c r="U29" i="162"/>
  <c r="W29" i="162" s="1"/>
  <c r="S41" i="162"/>
  <c r="U41" i="162" s="1"/>
  <c r="W41" i="162" s="1"/>
  <c r="U48" i="162"/>
  <c r="W57" i="162"/>
  <c r="W60" i="162"/>
  <c r="W66" i="162"/>
  <c r="W68" i="162"/>
  <c r="W83" i="162"/>
  <c r="W87" i="162"/>
  <c r="W93" i="162"/>
  <c r="W99" i="162"/>
  <c r="W113" i="162"/>
  <c r="S118" i="162"/>
  <c r="I121" i="162"/>
  <c r="S132" i="162"/>
  <c r="U13" i="161"/>
  <c r="U24" i="161"/>
  <c r="W24" i="161" s="1"/>
  <c r="S25" i="161"/>
  <c r="U66" i="161"/>
  <c r="U101" i="161"/>
  <c r="U15" i="162"/>
  <c r="W15" i="162" s="1"/>
  <c r="U18" i="162"/>
  <c r="W18" i="162" s="1"/>
  <c r="G29" i="162"/>
  <c r="I29" i="162" s="1"/>
  <c r="W54" i="162"/>
  <c r="W56" i="162"/>
  <c r="U77" i="162"/>
  <c r="W103" i="162"/>
  <c r="W105" i="162"/>
  <c r="W109" i="162"/>
  <c r="U121" i="162"/>
  <c r="W121" i="162" s="1"/>
  <c r="S127" i="162"/>
  <c r="U127" i="162" s="1"/>
  <c r="I48" i="161"/>
  <c r="S37" i="161"/>
  <c r="S37" i="162"/>
  <c r="I122" i="161"/>
  <c r="W78" i="162"/>
  <c r="E7" i="161"/>
  <c r="Q6" i="161"/>
  <c r="Q5" i="161" s="1"/>
  <c r="E11" i="161"/>
  <c r="I11" i="161" s="1"/>
  <c r="U11" i="161"/>
  <c r="I71" i="161"/>
  <c r="I128" i="161"/>
  <c r="G34" i="161"/>
  <c r="G86" i="161"/>
  <c r="I87" i="161"/>
  <c r="S15" i="161"/>
  <c r="S22" i="161"/>
  <c r="W84" i="162"/>
  <c r="U84" i="162"/>
  <c r="Q17" i="161"/>
  <c r="G24" i="161"/>
  <c r="S6" i="161"/>
  <c r="S86" i="161"/>
  <c r="U87" i="161"/>
  <c r="U23" i="161"/>
  <c r="W23" i="161" s="1"/>
  <c r="U72" i="161"/>
  <c r="E72" i="161"/>
  <c r="Q132" i="161"/>
  <c r="U132" i="161" s="1"/>
  <c r="Q6" i="162"/>
  <c r="W8" i="162"/>
  <c r="W9" i="162"/>
  <c r="E11" i="162"/>
  <c r="W12" i="162"/>
  <c r="Q51" i="162"/>
  <c r="W52" i="162"/>
  <c r="W62" i="162"/>
  <c r="W94" i="162"/>
  <c r="E101" i="161"/>
  <c r="U10" i="162"/>
  <c r="W11" i="162"/>
  <c r="G12" i="162"/>
  <c r="I12" i="162" s="1"/>
  <c r="U13" i="162"/>
  <c r="U27" i="162"/>
  <c r="W27" i="162" s="1"/>
  <c r="W53" i="162"/>
  <c r="W55" i="162"/>
  <c r="U59" i="162"/>
  <c r="U60" i="162"/>
  <c r="W63" i="162"/>
  <c r="W65" i="162"/>
  <c r="E69" i="162"/>
  <c r="W73" i="162"/>
  <c r="W74" i="162"/>
  <c r="E79" i="162"/>
  <c r="E78" i="162" s="1"/>
  <c r="W79" i="162"/>
  <c r="U81" i="162"/>
  <c r="S88" i="162"/>
  <c r="W95" i="162"/>
  <c r="G99" i="162"/>
  <c r="I99" i="162" s="1"/>
  <c r="G105" i="162"/>
  <c r="W106" i="162"/>
  <c r="W107" i="162"/>
  <c r="U114" i="162"/>
  <c r="I115" i="162"/>
  <c r="G125" i="162"/>
  <c r="U125" i="162"/>
  <c r="W125" i="162" s="1"/>
  <c r="W86" i="162"/>
  <c r="U8" i="162"/>
  <c r="W58" i="162"/>
  <c r="U133" i="161"/>
  <c r="W133" i="161" s="1"/>
  <c r="G9" i="162"/>
  <c r="U9" i="162"/>
  <c r="W10" i="162"/>
  <c r="W13" i="162"/>
  <c r="E44" i="162"/>
  <c r="W48" i="162"/>
  <c r="W49" i="162"/>
  <c r="U52" i="162"/>
  <c r="U53" i="162"/>
  <c r="U63" i="162"/>
  <c r="G65" i="162"/>
  <c r="U68" i="162"/>
  <c r="W69" i="162"/>
  <c r="U72" i="162"/>
  <c r="W76" i="162"/>
  <c r="W77" i="162"/>
  <c r="W81" i="162"/>
  <c r="E87" i="162"/>
  <c r="W91" i="162"/>
  <c r="G93" i="162"/>
  <c r="U93" i="162"/>
  <c r="W97" i="162"/>
  <c r="W101" i="162"/>
  <c r="G103" i="162"/>
  <c r="W104" i="162"/>
  <c r="U106" i="162"/>
  <c r="S108" i="162"/>
  <c r="G110" i="162"/>
  <c r="G113" i="162"/>
  <c r="I113" i="162" s="1"/>
  <c r="G119" i="162"/>
  <c r="W135" i="162"/>
  <c r="U56" i="162"/>
  <c r="U66" i="162"/>
  <c r="U71" i="162"/>
  <c r="U83" i="162"/>
  <c r="E85" i="162"/>
  <c r="W85" i="162"/>
  <c r="U100" i="162"/>
  <c r="U110" i="162"/>
  <c r="S111" i="162"/>
  <c r="W102" i="162"/>
  <c r="U102" i="162"/>
  <c r="S98" i="162"/>
  <c r="G102" i="162"/>
  <c r="S102" i="161"/>
  <c r="I103" i="161" l="1"/>
  <c r="I113" i="161"/>
  <c r="I72" i="161"/>
  <c r="I69" i="161"/>
  <c r="E32" i="162"/>
  <c r="I85" i="161"/>
  <c r="I66" i="161"/>
  <c r="I99" i="161"/>
  <c r="E118" i="162"/>
  <c r="G51" i="162"/>
  <c r="I44" i="162"/>
  <c r="I95" i="161"/>
  <c r="I56" i="162"/>
  <c r="W48" i="161"/>
  <c r="I44" i="161"/>
  <c r="I55" i="162"/>
  <c r="I9" i="162"/>
  <c r="I18" i="162"/>
  <c r="I84" i="161"/>
  <c r="I56" i="161"/>
  <c r="I30" i="161"/>
  <c r="I10" i="161"/>
  <c r="K4" i="162"/>
  <c r="W108" i="161"/>
  <c r="I123" i="161"/>
  <c r="W90" i="162"/>
  <c r="W80" i="162"/>
  <c r="I86" i="161"/>
  <c r="U25" i="161"/>
  <c r="W25" i="161" s="1"/>
  <c r="I41" i="161"/>
  <c r="I83" i="161"/>
  <c r="I49" i="161"/>
  <c r="E64" i="161"/>
  <c r="I64" i="161" s="1"/>
  <c r="E111" i="161"/>
  <c r="I48" i="162"/>
  <c r="I73" i="161"/>
  <c r="I120" i="162"/>
  <c r="O64" i="162"/>
  <c r="O43" i="161"/>
  <c r="M40" i="161"/>
  <c r="I104" i="162"/>
  <c r="I77" i="162"/>
  <c r="I42" i="161"/>
  <c r="U64" i="161"/>
  <c r="I112" i="162"/>
  <c r="U14" i="162"/>
  <c r="E108" i="161"/>
  <c r="U90" i="161"/>
  <c r="O108" i="162"/>
  <c r="E51" i="162"/>
  <c r="I57" i="162"/>
  <c r="S4" i="162"/>
  <c r="I97" i="161"/>
  <c r="I123" i="162"/>
  <c r="W94" i="161"/>
  <c r="W67" i="161"/>
  <c r="I92" i="162"/>
  <c r="G108" i="161"/>
  <c r="I8" i="161"/>
  <c r="W14" i="162"/>
  <c r="I109" i="161"/>
  <c r="I35" i="161"/>
  <c r="W132" i="162"/>
  <c r="G111" i="161"/>
  <c r="I111" i="161" s="1"/>
  <c r="I10" i="162"/>
  <c r="I119" i="161"/>
  <c r="I77" i="161"/>
  <c r="I28" i="161"/>
  <c r="I53" i="162"/>
  <c r="O111" i="161"/>
  <c r="O117" i="162"/>
  <c r="I27" i="162"/>
  <c r="O17" i="162"/>
  <c r="I124" i="161"/>
  <c r="I55" i="161"/>
  <c r="G60" i="162"/>
  <c r="I60" i="162" s="1"/>
  <c r="I106" i="161"/>
  <c r="G118" i="161"/>
  <c r="E58" i="161"/>
  <c r="U67" i="161"/>
  <c r="G90" i="161"/>
  <c r="I90" i="161" s="1"/>
  <c r="I106" i="162"/>
  <c r="I89" i="161"/>
  <c r="I13" i="161"/>
  <c r="I103" i="162"/>
  <c r="I105" i="162"/>
  <c r="E67" i="162"/>
  <c r="I67" i="162" s="1"/>
  <c r="U58" i="161"/>
  <c r="Q21" i="162"/>
  <c r="Q20" i="162" s="1"/>
  <c r="I29" i="161"/>
  <c r="I105" i="161"/>
  <c r="I70" i="161"/>
  <c r="I91" i="162"/>
  <c r="I8" i="162"/>
  <c r="I125" i="161"/>
  <c r="I52" i="162"/>
  <c r="I53" i="161"/>
  <c r="W6" i="162"/>
  <c r="I24" i="162"/>
  <c r="K50" i="161"/>
  <c r="K47" i="161" s="1"/>
  <c r="K46" i="161" s="1"/>
  <c r="I13" i="162"/>
  <c r="E118" i="161"/>
  <c r="E96" i="161"/>
  <c r="I96" i="161" s="1"/>
  <c r="I91" i="161"/>
  <c r="O67" i="161"/>
  <c r="W64" i="161"/>
  <c r="I57" i="161"/>
  <c r="O51" i="162"/>
  <c r="O34" i="161"/>
  <c r="E32" i="161"/>
  <c r="O25" i="161"/>
  <c r="W51" i="161"/>
  <c r="I26" i="161"/>
  <c r="G127" i="162"/>
  <c r="I127" i="162" s="1"/>
  <c r="W127" i="162"/>
  <c r="G67" i="161"/>
  <c r="U67" i="162"/>
  <c r="W67" i="162"/>
  <c r="U132" i="162"/>
  <c r="I75" i="162"/>
  <c r="G67" i="162"/>
  <c r="U51" i="161"/>
  <c r="I52" i="161"/>
  <c r="E14" i="161"/>
  <c r="I63" i="161"/>
  <c r="E58" i="162"/>
  <c r="W80" i="161"/>
  <c r="I9" i="161"/>
  <c r="W96" i="161"/>
  <c r="W90" i="161"/>
  <c r="O41" i="161"/>
  <c r="I27" i="161"/>
  <c r="O25" i="162"/>
  <c r="I54" i="161"/>
  <c r="O118" i="161"/>
  <c r="I82" i="162"/>
  <c r="O140" i="162"/>
  <c r="G140" i="162"/>
  <c r="I140" i="162" s="1"/>
  <c r="G140" i="161"/>
  <c r="I140" i="161" s="1"/>
  <c r="I12" i="161"/>
  <c r="I49" i="162"/>
  <c r="I30" i="162"/>
  <c r="G6" i="161"/>
  <c r="G5" i="161" s="1"/>
  <c r="G25" i="161"/>
  <c r="U86" i="161"/>
  <c r="K50" i="162"/>
  <c r="K47" i="162" s="1"/>
  <c r="K46" i="162" s="1"/>
  <c r="K130" i="162" s="1"/>
  <c r="K138" i="162" s="1"/>
  <c r="E98" i="162"/>
  <c r="I62" i="162"/>
  <c r="W34" i="161"/>
  <c r="O22" i="161"/>
  <c r="I121" i="161"/>
  <c r="E90" i="162"/>
  <c r="O124" i="161"/>
  <c r="M117" i="161"/>
  <c r="M21" i="161"/>
  <c r="M20" i="161" s="1"/>
  <c r="K40" i="161"/>
  <c r="G25" i="162"/>
  <c r="I15" i="161"/>
  <c r="O22" i="162"/>
  <c r="M21" i="162"/>
  <c r="K5" i="161"/>
  <c r="O6" i="161"/>
  <c r="E22" i="162"/>
  <c r="I92" i="161"/>
  <c r="O118" i="162"/>
  <c r="I16" i="161"/>
  <c r="I83" i="162"/>
  <c r="I43" i="162"/>
  <c r="W33" i="161"/>
  <c r="O33" i="161"/>
  <c r="M5" i="162"/>
  <c r="O5" i="162" s="1"/>
  <c r="O6" i="162"/>
  <c r="O67" i="162"/>
  <c r="I63" i="162"/>
  <c r="I66" i="162"/>
  <c r="I28" i="162"/>
  <c r="E25" i="162"/>
  <c r="O40" i="162"/>
  <c r="M39" i="162"/>
  <c r="O39" i="162" s="1"/>
  <c r="K20" i="161"/>
  <c r="W32" i="161"/>
  <c r="O32" i="161"/>
  <c r="W60" i="161"/>
  <c r="O60" i="161"/>
  <c r="G60" i="161"/>
  <c r="I60" i="161" s="1"/>
  <c r="M15" i="161"/>
  <c r="O16" i="161"/>
  <c r="G51" i="161"/>
  <c r="E132" i="161"/>
  <c r="I132" i="161" s="1"/>
  <c r="I133" i="161"/>
  <c r="G101" i="162"/>
  <c r="I101" i="162" s="1"/>
  <c r="O101" i="162"/>
  <c r="W86" i="161"/>
  <c r="O86" i="161"/>
  <c r="G94" i="162"/>
  <c r="I94" i="162" s="1"/>
  <c r="I95" i="162"/>
  <c r="W79" i="161"/>
  <c r="M78" i="161"/>
  <c r="O79" i="161"/>
  <c r="G79" i="161"/>
  <c r="W59" i="161"/>
  <c r="O59" i="161"/>
  <c r="M58" i="161"/>
  <c r="G59" i="161"/>
  <c r="W101" i="161"/>
  <c r="O101" i="161"/>
  <c r="W100" i="161"/>
  <c r="O100" i="161"/>
  <c r="M98" i="161"/>
  <c r="W84" i="161"/>
  <c r="O84" i="161"/>
  <c r="O79" i="162"/>
  <c r="M78" i="162"/>
  <c r="O78" i="162" s="1"/>
  <c r="M58" i="162"/>
  <c r="O59" i="162"/>
  <c r="M15" i="162"/>
  <c r="O16" i="162"/>
  <c r="O100" i="162"/>
  <c r="G100" i="162"/>
  <c r="I100" i="162" s="1"/>
  <c r="M98" i="162"/>
  <c r="O98" i="162" s="1"/>
  <c r="G114" i="161"/>
  <c r="I114" i="161" s="1"/>
  <c r="I115" i="161"/>
  <c r="E127" i="161"/>
  <c r="I127" i="161" s="1"/>
  <c r="U127" i="161"/>
  <c r="E51" i="161"/>
  <c r="G15" i="162"/>
  <c r="I16" i="162"/>
  <c r="E108" i="162"/>
  <c r="I109" i="162"/>
  <c r="G34" i="162"/>
  <c r="I35" i="162"/>
  <c r="W82" i="162"/>
  <c r="U82" i="162"/>
  <c r="E43" i="161"/>
  <c r="I43" i="161" s="1"/>
  <c r="U43" i="161"/>
  <c r="W43" i="161" s="1"/>
  <c r="U34" i="162"/>
  <c r="S33" i="162"/>
  <c r="U111" i="161"/>
  <c r="I65" i="161"/>
  <c r="E80" i="162"/>
  <c r="I80" i="162" s="1"/>
  <c r="I81" i="162"/>
  <c r="E25" i="161"/>
  <c r="U118" i="162"/>
  <c r="W118" i="162" s="1"/>
  <c r="S117" i="162"/>
  <c r="Q50" i="161"/>
  <c r="Q47" i="161" s="1"/>
  <c r="Q46" i="161" s="1"/>
  <c r="G17" i="161"/>
  <c r="I18" i="161"/>
  <c r="I97" i="162"/>
  <c r="S21" i="162"/>
  <c r="U25" i="162"/>
  <c r="W25" i="162" s="1"/>
  <c r="I132" i="162"/>
  <c r="W96" i="162"/>
  <c r="I96" i="162"/>
  <c r="Q39" i="161"/>
  <c r="U39" i="161" s="1"/>
  <c r="U40" i="161"/>
  <c r="W40" i="161" s="1"/>
  <c r="E14" i="162"/>
  <c r="I17" i="162"/>
  <c r="Q117" i="162"/>
  <c r="E117" i="162" s="1"/>
  <c r="G22" i="162"/>
  <c r="I23" i="162"/>
  <c r="I133" i="162"/>
  <c r="G41" i="162"/>
  <c r="S40" i="162"/>
  <c r="E41" i="162"/>
  <c r="Q40" i="162"/>
  <c r="I125" i="162"/>
  <c r="G124" i="162"/>
  <c r="I124" i="162" s="1"/>
  <c r="W88" i="162"/>
  <c r="U88" i="162"/>
  <c r="Q50" i="162"/>
  <c r="Q47" i="162" s="1"/>
  <c r="Q46" i="162" s="1"/>
  <c r="U51" i="162"/>
  <c r="G6" i="162"/>
  <c r="S5" i="161"/>
  <c r="U6" i="161"/>
  <c r="S14" i="161"/>
  <c r="U15" i="161"/>
  <c r="W15" i="161" s="1"/>
  <c r="I69" i="162"/>
  <c r="E6" i="161"/>
  <c r="E5" i="161" s="1"/>
  <c r="I7" i="161"/>
  <c r="W111" i="162"/>
  <c r="U111" i="162"/>
  <c r="G111" i="162"/>
  <c r="I111" i="162" s="1"/>
  <c r="E84" i="162"/>
  <c r="I84" i="162" s="1"/>
  <c r="I85" i="162"/>
  <c r="G108" i="162"/>
  <c r="I110" i="162"/>
  <c r="G90" i="162"/>
  <c r="I93" i="162"/>
  <c r="I79" i="162"/>
  <c r="G78" i="162"/>
  <c r="I78" i="162" s="1"/>
  <c r="Q5" i="162"/>
  <c r="U6" i="162"/>
  <c r="G33" i="161"/>
  <c r="I34" i="161"/>
  <c r="W108" i="162"/>
  <c r="U108" i="162"/>
  <c r="I59" i="162"/>
  <c r="G58" i="162"/>
  <c r="I101" i="161"/>
  <c r="E98" i="161"/>
  <c r="I11" i="162"/>
  <c r="E6" i="162"/>
  <c r="E5" i="162" s="1"/>
  <c r="I51" i="162"/>
  <c r="I24" i="161"/>
  <c r="G22" i="161"/>
  <c r="W51" i="162"/>
  <c r="E67" i="161"/>
  <c r="U37" i="162"/>
  <c r="W37" i="162" s="1"/>
  <c r="S36" i="162"/>
  <c r="G37" i="162"/>
  <c r="I119" i="162"/>
  <c r="G118" i="162"/>
  <c r="E86" i="162"/>
  <c r="I86" i="162" s="1"/>
  <c r="I87" i="162"/>
  <c r="I65" i="162"/>
  <c r="G64" i="162"/>
  <c r="I64" i="162" s="1"/>
  <c r="U17" i="161"/>
  <c r="W17" i="161" s="1"/>
  <c r="Q14" i="161"/>
  <c r="Q4" i="161" s="1"/>
  <c r="U22" i="161"/>
  <c r="W22" i="161" s="1"/>
  <c r="S21" i="161"/>
  <c r="G37" i="161"/>
  <c r="S36" i="161"/>
  <c r="U37" i="161"/>
  <c r="W37" i="161" s="1"/>
  <c r="I102" i="162"/>
  <c r="G102" i="161"/>
  <c r="S98" i="161"/>
  <c r="U102" i="161"/>
  <c r="W98" i="162"/>
  <c r="S50" i="162"/>
  <c r="U98" i="162"/>
  <c r="I58" i="162" l="1"/>
  <c r="I118" i="162"/>
  <c r="I118" i="161"/>
  <c r="I108" i="161"/>
  <c r="M39" i="161"/>
  <c r="G40" i="161"/>
  <c r="G39" i="161" s="1"/>
  <c r="I90" i="162"/>
  <c r="Q130" i="161"/>
  <c r="Q138" i="161" s="1"/>
  <c r="I25" i="162"/>
  <c r="E4" i="162"/>
  <c r="I67" i="161"/>
  <c r="I22" i="162"/>
  <c r="I25" i="161"/>
  <c r="E4" i="161"/>
  <c r="I6" i="161"/>
  <c r="I108" i="162"/>
  <c r="E21" i="162"/>
  <c r="E20" i="162" s="1"/>
  <c r="G98" i="162"/>
  <c r="G50" i="162" s="1"/>
  <c r="O21" i="161"/>
  <c r="I51" i="161"/>
  <c r="G21" i="162"/>
  <c r="K39" i="161"/>
  <c r="O40" i="161"/>
  <c r="E21" i="161"/>
  <c r="E20" i="161" s="1"/>
  <c r="E40" i="161"/>
  <c r="E39" i="161" s="1"/>
  <c r="O117" i="161"/>
  <c r="W117" i="161"/>
  <c r="G117" i="161"/>
  <c r="I117" i="161" s="1"/>
  <c r="O21" i="162"/>
  <c r="M20" i="162"/>
  <c r="O20" i="162" s="1"/>
  <c r="I41" i="162"/>
  <c r="W5" i="161"/>
  <c r="K4" i="161"/>
  <c r="O5" i="161"/>
  <c r="I59" i="161"/>
  <c r="G58" i="161"/>
  <c r="I58" i="161" s="1"/>
  <c r="I79" i="161"/>
  <c r="G78" i="161"/>
  <c r="I78" i="161" s="1"/>
  <c r="O15" i="161"/>
  <c r="M14" i="161"/>
  <c r="W98" i="161"/>
  <c r="O98" i="161"/>
  <c r="W58" i="161"/>
  <c r="O58" i="161"/>
  <c r="M50" i="161"/>
  <c r="W78" i="161"/>
  <c r="O78" i="161"/>
  <c r="W20" i="161"/>
  <c r="O20" i="161"/>
  <c r="M14" i="162"/>
  <c r="O15" i="162"/>
  <c r="M50" i="162"/>
  <c r="O58" i="162"/>
  <c r="U33" i="162"/>
  <c r="W33" i="162"/>
  <c r="G33" i="162"/>
  <c r="I33" i="162" s="1"/>
  <c r="I34" i="162"/>
  <c r="G14" i="162"/>
  <c r="I14" i="162" s="1"/>
  <c r="I15" i="162"/>
  <c r="E50" i="162"/>
  <c r="E47" i="162" s="1"/>
  <c r="E46" i="162" s="1"/>
  <c r="S39" i="162"/>
  <c r="G40" i="162"/>
  <c r="U40" i="162"/>
  <c r="W40" i="162" s="1"/>
  <c r="G117" i="162"/>
  <c r="I117" i="162" s="1"/>
  <c r="W117" i="162"/>
  <c r="U117" i="162"/>
  <c r="I17" i="161"/>
  <c r="G14" i="161"/>
  <c r="I14" i="161" s="1"/>
  <c r="Q39" i="162"/>
  <c r="E40" i="162"/>
  <c r="E39" i="162" s="1"/>
  <c r="S20" i="162"/>
  <c r="U21" i="162"/>
  <c r="U36" i="161"/>
  <c r="S32" i="161"/>
  <c r="U32" i="161" s="1"/>
  <c r="W36" i="162"/>
  <c r="S32" i="162"/>
  <c r="U36" i="162"/>
  <c r="U5" i="162"/>
  <c r="Q4" i="162"/>
  <c r="W5" i="162"/>
  <c r="I37" i="161"/>
  <c r="G36" i="161"/>
  <c r="I36" i="161" s="1"/>
  <c r="I5" i="161"/>
  <c r="U21" i="161"/>
  <c r="S20" i="161"/>
  <c r="U20" i="161" s="1"/>
  <c r="E50" i="161"/>
  <c r="E47" i="161" s="1"/>
  <c r="E46" i="161" s="1"/>
  <c r="S4" i="161"/>
  <c r="U4" i="161" s="1"/>
  <c r="U5" i="161"/>
  <c r="I22" i="161"/>
  <c r="G21" i="161"/>
  <c r="I33" i="161"/>
  <c r="I6" i="162"/>
  <c r="G5" i="162"/>
  <c r="G36" i="162"/>
  <c r="I37" i="162"/>
  <c r="U14" i="161"/>
  <c r="S50" i="161"/>
  <c r="U98" i="161"/>
  <c r="W50" i="162"/>
  <c r="U50" i="162"/>
  <c r="S47" i="162"/>
  <c r="G98" i="161"/>
  <c r="I102" i="161"/>
  <c r="I40" i="161" l="1"/>
  <c r="I39" i="161"/>
  <c r="I98" i="162"/>
  <c r="I21" i="162"/>
  <c r="E130" i="162"/>
  <c r="E138" i="162" s="1"/>
  <c r="K130" i="161"/>
  <c r="K138" i="161" s="1"/>
  <c r="G20" i="162"/>
  <c r="I20" i="162" s="1"/>
  <c r="W39" i="161"/>
  <c r="O39" i="161"/>
  <c r="O50" i="162"/>
  <c r="M47" i="162"/>
  <c r="E130" i="161"/>
  <c r="E138" i="161" s="1"/>
  <c r="O14" i="162"/>
  <c r="M4" i="162"/>
  <c r="W50" i="161"/>
  <c r="M47" i="161"/>
  <c r="O50" i="161"/>
  <c r="W14" i="161"/>
  <c r="O14" i="161"/>
  <c r="M4" i="161"/>
  <c r="G32" i="161"/>
  <c r="I32" i="161" s="1"/>
  <c r="G4" i="161"/>
  <c r="I4" i="161" s="1"/>
  <c r="U20" i="162"/>
  <c r="W20" i="162"/>
  <c r="G39" i="162"/>
  <c r="I39" i="162" s="1"/>
  <c r="I40" i="162"/>
  <c r="W39" i="162"/>
  <c r="U39" i="162"/>
  <c r="I21" i="161"/>
  <c r="G20" i="161"/>
  <c r="I20" i="161" s="1"/>
  <c r="I36" i="162"/>
  <c r="G32" i="162"/>
  <c r="I32" i="162" s="1"/>
  <c r="I5" i="162"/>
  <c r="G4" i="162"/>
  <c r="I4" i="162" s="1"/>
  <c r="Q130" i="162"/>
  <c r="Q138" i="162" s="1"/>
  <c r="U4" i="162"/>
  <c r="W4" i="162"/>
  <c r="W32" i="162"/>
  <c r="U32" i="162"/>
  <c r="I50" i="162"/>
  <c r="G47" i="162"/>
  <c r="G50" i="161"/>
  <c r="I98" i="161"/>
  <c r="U50" i="161"/>
  <c r="S47" i="161"/>
  <c r="W47" i="162"/>
  <c r="U47" i="162"/>
  <c r="S46" i="162"/>
  <c r="W4" i="161" l="1"/>
  <c r="O4" i="161"/>
  <c r="W47" i="161"/>
  <c r="M46" i="161"/>
  <c r="M130" i="161" s="1"/>
  <c r="O47" i="161"/>
  <c r="O4" i="162"/>
  <c r="M46" i="162"/>
  <c r="O46" i="162" s="1"/>
  <c r="O47" i="162"/>
  <c r="W46" i="162"/>
  <c r="U46" i="162"/>
  <c r="S130" i="162"/>
  <c r="S46" i="161"/>
  <c r="U47" i="161"/>
  <c r="I47" i="162"/>
  <c r="G46" i="162"/>
  <c r="G47" i="161"/>
  <c r="I50" i="161"/>
  <c r="M130" i="162" l="1"/>
  <c r="O130" i="162" s="1"/>
  <c r="O130" i="161"/>
  <c r="W130" i="161"/>
  <c r="W46" i="161"/>
  <c r="O46" i="161"/>
  <c r="S138" i="162"/>
  <c r="W130" i="162"/>
  <c r="U130" i="162"/>
  <c r="U46" i="161"/>
  <c r="S130" i="161"/>
  <c r="I47" i="161"/>
  <c r="G46" i="161"/>
  <c r="I46" i="162"/>
  <c r="G130" i="162"/>
  <c r="I130" i="162" s="1"/>
  <c r="I46" i="161" l="1"/>
  <c r="G130" i="161"/>
  <c r="I130" i="161" s="1"/>
  <c r="S138" i="161"/>
  <c r="U138" i="161" s="1"/>
  <c r="U130" i="161"/>
  <c r="U138" i="162"/>
  <c r="W138" i="162"/>
  <c r="M136" i="162" l="1"/>
  <c r="G136" i="162" s="1"/>
  <c r="M136" i="161"/>
  <c r="O136" i="161" s="1"/>
  <c r="M135" i="162" l="1"/>
  <c r="M138" i="162" s="1"/>
  <c r="O138" i="162" s="1"/>
  <c r="O136" i="162"/>
  <c r="G136" i="161"/>
  <c r="I136" i="161" s="1"/>
  <c r="M135" i="161"/>
  <c r="M138" i="161" s="1"/>
  <c r="G135" i="162"/>
  <c r="I136" i="162"/>
  <c r="O135" i="162"/>
  <c r="O138" i="161" l="1"/>
  <c r="W138" i="161"/>
  <c r="O135" i="161"/>
  <c r="W135" i="161"/>
  <c r="G135" i="161"/>
  <c r="G138" i="161" s="1"/>
  <c r="I138" i="161" s="1"/>
  <c r="G138" i="162"/>
  <c r="I138" i="162" s="1"/>
  <c r="I135" i="162"/>
  <c r="I135" i="161" l="1"/>
</calcChain>
</file>

<file path=xl/sharedStrings.xml><?xml version="1.0" encoding="utf-8"?>
<sst xmlns="http://schemas.openxmlformats.org/spreadsheetml/2006/main" count="336" uniqueCount="157">
  <si>
    <t xml:space="preserve">        60200001  MAT.PER CONSUM I REP</t>
  </si>
  <si>
    <t xml:space="preserve">        60200003  MAT.OFICINA I INFOR.</t>
  </si>
  <si>
    <t xml:space="preserve">        60200007  MOBIL.INF.A 1000 EUR</t>
  </si>
  <si>
    <t xml:space="preserve">        60207000  TÍTOLS DE VIATGE</t>
  </si>
  <si>
    <t xml:space="preserve">        62200001  REP.I CONS.EDIFICIS</t>
  </si>
  <si>
    <t xml:space="preserve">        62200002  REP.I CONS.MAQ.INST.</t>
  </si>
  <si>
    <t xml:space="preserve">        62200003  REP.I CONS.EL.TRANSP</t>
  </si>
  <si>
    <t xml:space="preserve">        62200004  REP.I CONS.MOB.ESTR.</t>
  </si>
  <si>
    <t xml:space="preserve">        62200010  ITV I REV.MAT.MÒBIL</t>
  </si>
  <si>
    <t xml:space="preserve">        62200011  RESIDUS MEDIAMBIENT</t>
  </si>
  <si>
    <t xml:space="preserve">        62400000  TRANSPORTS</t>
  </si>
  <si>
    <t xml:space="preserve">        62500011  SOV</t>
  </si>
  <si>
    <t xml:space="preserve">        62500012  SOA, FLOTA AUXILIAR</t>
  </si>
  <si>
    <t xml:space="preserve">        62500014  ASS.RC METRO TRAM 1</t>
  </si>
  <si>
    <t xml:space="preserve">        62500015  ASS.RC METRO TRAM 2</t>
  </si>
  <si>
    <t xml:space="preserve">        62500028  ASS.M.INCENDI</t>
  </si>
  <si>
    <t xml:space="preserve">        62600000  ASSIST.TÈC.I ESTUDIS</t>
  </si>
  <si>
    <t xml:space="preserve">        62600002  TRANS.I MANIP.RECAP.</t>
  </si>
  <si>
    <t xml:space="preserve">        62600003  TREBALLS INFORMÀTICA</t>
  </si>
  <si>
    <t xml:space="preserve">        62607000  NETEJA D'ESTACIONS</t>
  </si>
  <si>
    <t xml:space="preserve">        62607002  NETEJA TRENS/BUS</t>
  </si>
  <si>
    <t xml:space="preserve">        62700000  PROMOCIÓ I COMUNICACIÓ</t>
  </si>
  <si>
    <t xml:space="preserve">        62800000  CONSUM D'AIGUA</t>
  </si>
  <si>
    <t xml:space="preserve">        62900000  VIATGES PROFESSIONALS</t>
  </si>
  <si>
    <t xml:space="preserve">        62900002  QUOTES I DONATIUS</t>
  </si>
  <si>
    <t xml:space="preserve">        62900004  DESPESES LOCOMOCIÓ</t>
  </si>
  <si>
    <t xml:space="preserve">        62600006  COMISS.VENDES TÍTOLS</t>
  </si>
  <si>
    <t xml:space="preserve">        62600007  SERV.SUPORT A L'ORG.</t>
  </si>
  <si>
    <t xml:space="preserve">        62900003  APERDUAMENT D'EFECTIU</t>
  </si>
  <si>
    <t xml:space="preserve">        62900008  DESP.JUDIC.I ALTRES</t>
  </si>
  <si>
    <t xml:space="preserve">        62900018  REG.INC.TRANS.ELECT.</t>
  </si>
  <si>
    <t xml:space="preserve">        63100004  TAXES ORGANISMES VARIS</t>
  </si>
  <si>
    <t xml:space="preserve">        63100005  IMPOST S/ACT.ECONÒM.</t>
  </si>
  <si>
    <t>****    INTER.FIN.SANEJAMENT C-P</t>
  </si>
  <si>
    <t xml:space="preserve">        75900005  ALTRES SERVEIS</t>
  </si>
  <si>
    <t xml:space="preserve">        70505000  TÍTOLS TELEFÈRIC</t>
  </si>
  <si>
    <t xml:space="preserve">        63000000  IMPOST SOBRE BENEFICIS</t>
  </si>
  <si>
    <t>Aprovisionaments</t>
  </si>
  <si>
    <t>Energia</t>
  </si>
  <si>
    <t>Resultat de l'exercici</t>
  </si>
  <si>
    <t>Serveis exteriors</t>
  </si>
  <si>
    <t>Tributs</t>
  </si>
  <si>
    <t>Vendes</t>
  </si>
  <si>
    <t>Assegurances</t>
  </si>
  <si>
    <t xml:space="preserve">        75200006  MÀQUINES VENDING</t>
  </si>
  <si>
    <t xml:space="preserve">        60200000  ELEM.I CONJ.INCORP.</t>
  </si>
  <si>
    <t>Transports</t>
  </si>
  <si>
    <t>Neteja</t>
  </si>
  <si>
    <t>Subministraments</t>
  </si>
  <si>
    <t>Quotes</t>
  </si>
  <si>
    <t xml:space="preserve">        62600022  SERVEIS DE BICIMET</t>
  </si>
  <si>
    <t>CC</t>
  </si>
  <si>
    <t xml:space="preserve">        62500099  HONORARIS BROKER</t>
  </si>
  <si>
    <t>Interrelacions</t>
  </si>
  <si>
    <t>Vending</t>
  </si>
  <si>
    <t>Subvencions al Servei</t>
  </si>
  <si>
    <t>Promoció</t>
  </si>
  <si>
    <t xml:space="preserve">        62500005  ALTRES PRIMES ASS.</t>
  </si>
  <si>
    <t xml:space="preserve">        62607004  DESP.DIV.NETEJA</t>
  </si>
  <si>
    <t>Import net de la xifra de negocis</t>
  </si>
  <si>
    <t>Vendes brutes</t>
  </si>
  <si>
    <t xml:space="preserve">        70900000  DESCOMPTES SOBRE VENDES</t>
  </si>
  <si>
    <t>Prestació de serveis</t>
  </si>
  <si>
    <t>752.6</t>
  </si>
  <si>
    <t>759.5</t>
  </si>
  <si>
    <t>Altres serveis</t>
  </si>
  <si>
    <t>Consum materies primes i altres</t>
  </si>
  <si>
    <t>Carburants, olis i similars</t>
  </si>
  <si>
    <t xml:space="preserve">        60300002  OLIS</t>
  </si>
  <si>
    <t xml:space="preserve">        60300003  GREIXOS</t>
  </si>
  <si>
    <t>Altres ingressos d'explotació</t>
  </si>
  <si>
    <t>Ingressos accessoris i altres despeses de gestió</t>
  </si>
  <si>
    <t>757.0</t>
  </si>
  <si>
    <t>Venda de ferralla</t>
  </si>
  <si>
    <t xml:space="preserve">        75700000  VENDES FERRALLA I MR</t>
  </si>
  <si>
    <t>Despesa de personal</t>
  </si>
  <si>
    <t>Sous, salaris i assimilats</t>
  </si>
  <si>
    <t>Personal Operatiu</t>
  </si>
  <si>
    <t>**      PERSONAL OPERATIU COST REAL GESTIONA</t>
  </si>
  <si>
    <t>Indemnitzacions</t>
  </si>
  <si>
    <t xml:space="preserve">        64100000  INDEMNITZ.RESC.CONTR</t>
  </si>
  <si>
    <t>Altres despeses d'explotació</t>
  </si>
  <si>
    <t xml:space="preserve">        62800012  ENERGIA ELÈCTRICA TRACCIÓ</t>
  </si>
  <si>
    <t>Resta de serveis exteriors</t>
  </si>
  <si>
    <t>Reparacions i construccions externes</t>
  </si>
  <si>
    <t>626.3</t>
  </si>
  <si>
    <t>Treballs informàtica</t>
  </si>
  <si>
    <t xml:space="preserve">        62800022  ENERGIA ELÈCTRICA RESTA</t>
  </si>
  <si>
    <t xml:space="preserve">        62500017  ASS.RC ADMINISTRAD.</t>
  </si>
  <si>
    <t xml:space="preserve">        62500034  ASS.R.MEDIAMBIENTAL</t>
  </si>
  <si>
    <t xml:space="preserve">        75800000  COBRAMENT INDEMNITZACIONS</t>
  </si>
  <si>
    <t>626.0</t>
  </si>
  <si>
    <t>Assistència tècnica</t>
  </si>
  <si>
    <t>Lloguers i cànons</t>
  </si>
  <si>
    <t xml:space="preserve">        62100003  ALTRES LLOGUERS I CANONS</t>
  </si>
  <si>
    <t>626.2</t>
  </si>
  <si>
    <t>Transport i manipulació recaptació</t>
  </si>
  <si>
    <t>629.2</t>
  </si>
  <si>
    <t>629.0 / 629.1 / 629.4</t>
  </si>
  <si>
    <t>Viatges i despeses locomoció</t>
  </si>
  <si>
    <t xml:space="preserve">        62900001  DESPESES DE REPRESENTACIÓ</t>
  </si>
  <si>
    <t>Despeses STI</t>
  </si>
  <si>
    <t xml:space="preserve">        62600033  COM.VENDA TÍT. DISTR</t>
  </si>
  <si>
    <t>Altres serveis exteriors</t>
  </si>
  <si>
    <t xml:space="preserve">        62300001  HONORARIS PROFESSIONALS</t>
  </si>
  <si>
    <t xml:space="preserve">        62900006  VARIS</t>
  </si>
  <si>
    <t xml:space="preserve">        62900012  LLIBRES, REVISTES I DIARIS</t>
  </si>
  <si>
    <t>Pèrdues, deter. i var. prov. op. comercials</t>
  </si>
  <si>
    <t xml:space="preserve">        69400000  DOT.INSOLV.DEUT.VAR.</t>
  </si>
  <si>
    <t xml:space="preserve">        79400000  PROV.INSOLV.TRAFIC</t>
  </si>
  <si>
    <t>Altres despeses de gestió corrent</t>
  </si>
  <si>
    <t xml:space="preserve">        67800099  DESPESES EXCEPCIONALS</t>
  </si>
  <si>
    <t>Amortització de l'immobilitzat</t>
  </si>
  <si>
    <t>Amortització de l'immobilitzat Material</t>
  </si>
  <si>
    <t xml:space="preserve">        68110000  AMORT.EDIF.I ALT.C.</t>
  </si>
  <si>
    <t xml:space="preserve">        68110001  AMORT.MAQ.INST.I UT.</t>
  </si>
  <si>
    <t xml:space="preserve">        68110002  AMORT.ELEM.TRANSPORT</t>
  </si>
  <si>
    <t xml:space="preserve">        68110003  AMORT.MOBIL.I ESTRIS</t>
  </si>
  <si>
    <t xml:space="preserve">        68110005  AMORT.RECANVIS IMM.</t>
  </si>
  <si>
    <t>Amortització de l'immobilitzat Inmaterial</t>
  </si>
  <si>
    <t xml:space="preserve">        68010002  AMORT. APLIC.INFORM.</t>
  </si>
  <si>
    <t>Imputació subvenc. immob. no financer</t>
  </si>
  <si>
    <t>***     SUBVENCIONS EN CAPITAL EXERCICI</t>
  </si>
  <si>
    <t>Resultat d'explotació</t>
  </si>
  <si>
    <t>Resultat financer</t>
  </si>
  <si>
    <t>Inversions</t>
  </si>
  <si>
    <t xml:space="preserve">        70505001  ABONAMENT AMBICI</t>
  </si>
  <si>
    <t xml:space="preserve">        70505002  ABONAMENT AMBICI PER ÚS</t>
  </si>
  <si>
    <t xml:space="preserve">        70505003  ABONAMENT METROPOLITÀ</t>
  </si>
  <si>
    <t xml:space="preserve">        70505004  ABONAM.METROP.ÚS</t>
  </si>
  <si>
    <t xml:space="preserve">        70505005  TSC AMBICI</t>
  </si>
  <si>
    <t xml:space="preserve">        74000300  AMB,SUBV.N.CORR.AMBI</t>
  </si>
  <si>
    <t xml:space="preserve">        62600016  INTERR.FC/TM AL.SERV</t>
  </si>
  <si>
    <t>626.16</t>
  </si>
  <si>
    <t>621.3</t>
  </si>
  <si>
    <t>627.0</t>
  </si>
  <si>
    <t>625/758.0</t>
  </si>
  <si>
    <t>628.12</t>
  </si>
  <si>
    <t>641.0</t>
  </si>
  <si>
    <t>626.33</t>
  </si>
  <si>
    <t>694.0/794.0</t>
  </si>
  <si>
    <t>678.99</t>
  </si>
  <si>
    <t>66/76</t>
  </si>
  <si>
    <t>Pressupost 2025
PSM</t>
  </si>
  <si>
    <t>Pressupost 2025
Telefèric</t>
  </si>
  <si>
    <t>Tancament vs Ppost</t>
  </si>
  <si>
    <t>Prev.Tanc. 
2025
PSM</t>
  </si>
  <si>
    <t>Pressupost 2025
AMBici</t>
  </si>
  <si>
    <t>Prev.Tanc.
2025
AMBici</t>
  </si>
  <si>
    <t>Prev.Tanc 
2025
Telefèric</t>
  </si>
  <si>
    <t>Impost sobre benefici</t>
  </si>
  <si>
    <t>% Prev.Tanc. vs Ppost</t>
  </si>
  <si>
    <t>Prev.Tanc. 
vs Ppost</t>
  </si>
  <si>
    <t>Pressupost
PSM</t>
  </si>
  <si>
    <t>Real
PSM</t>
  </si>
  <si>
    <t>1er Trimestre 2026</t>
  </si>
  <si>
    <t>Real vs
Ppost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</si>
</sst>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70" formatCode="* #,##0\ ;* \(#,##0\);* &quot; - &quot;;* @\ "/>
    <numFmt numFmtId="171" formatCode="_(* #,##0_);_(* \(#,##0\);_(* &quot;-&quot;_);_(@_)"/>
    <numFmt numFmtId="172" formatCode="#,##0.0"/>
    <numFmt numFmtId="173" formatCode="* 0.0%\ ;* \(0.0%\);* &quot; - % &quot;;* @\ "/>
    <numFmt numFmtId="174" formatCode="###,000"/>
    <numFmt numFmtId="175" formatCode="General_)"/>
    <numFmt numFmtId="176" formatCode="#,##0\ &quot;€&quot;"/>
  </numFmts>
  <fonts count="1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23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8"/>
      <name val="Verdana"/>
      <family val="2"/>
    </font>
    <font>
      <sz val="19"/>
      <color indexed="4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MS Sans Serif"/>
      <family val="2"/>
    </font>
    <font>
      <sz val="10"/>
      <name val="MS Sans Serif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8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theme="0"/>
      <name val="Arial"/>
      <family val="2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b/>
      <u val="singleAccounting"/>
      <sz val="9"/>
      <color theme="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Cambria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i/>
      <sz val="10"/>
      <color theme="1"/>
      <name val="Arial"/>
      <family val="2"/>
    </font>
    <font>
      <i/>
      <sz val="10"/>
      <color rgb="FFC00000"/>
      <name val="Arial"/>
      <family val="2"/>
    </font>
    <font>
      <sz val="10"/>
      <color theme="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i/>
      <sz val="10"/>
      <color theme="1" tint="0.499984740745262"/>
      <name val="Arial"/>
      <family val="2"/>
    </font>
    <font>
      <b/>
      <sz val="10"/>
      <color rgb="FFC00000"/>
      <name val="Arial"/>
      <family val="2"/>
    </font>
    <font>
      <sz val="10"/>
      <name val="Courier"/>
    </font>
    <font>
      <u/>
      <sz val="10"/>
      <color theme="10"/>
      <name val="Courier"/>
    </font>
    <font>
      <b/>
      <sz val="14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b/>
      <sz val="9"/>
      <color theme="1"/>
      <name val="Arial"/>
      <family val="2"/>
    </font>
  </fonts>
  <fills count="1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15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3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5"/>
        <bgColor indexed="64"/>
      </patternFill>
    </fill>
    <fill>
      <patternFill patternType="solid">
        <fgColor rgb="FFFFC7CE"/>
      </patternFill>
    </fill>
    <fill>
      <patternFill patternType="solid">
        <fgColor theme="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47">
    <xf numFmtId="0" fontId="0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3" borderId="0" applyNumberFormat="0" applyBorder="0" applyAlignment="0" applyProtection="0"/>
    <xf numFmtId="0" fontId="77" fillId="83" borderId="0" applyNumberFormat="0" applyBorder="0" applyAlignment="0" applyProtection="0"/>
    <xf numFmtId="0" fontId="77" fillId="83" borderId="0" applyNumberFormat="0" applyBorder="0" applyAlignment="0" applyProtection="0"/>
    <xf numFmtId="0" fontId="77" fillId="83" borderId="0" applyNumberFormat="0" applyBorder="0" applyAlignment="0" applyProtection="0"/>
    <xf numFmtId="0" fontId="77" fillId="83" borderId="0" applyNumberFormat="0" applyBorder="0" applyAlignment="0" applyProtection="0"/>
    <xf numFmtId="0" fontId="26" fillId="2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77" fillId="84" borderId="0" applyNumberFormat="0" applyBorder="0" applyAlignment="0" applyProtection="0"/>
    <xf numFmtId="0" fontId="26" fillId="3" borderId="0" applyNumberFormat="0" applyBorder="0" applyAlignment="0" applyProtection="0"/>
    <xf numFmtId="0" fontId="77" fillId="85" borderId="0" applyNumberFormat="0" applyBorder="0" applyAlignment="0" applyProtection="0"/>
    <xf numFmtId="0" fontId="77" fillId="85" borderId="0" applyNumberFormat="0" applyBorder="0" applyAlignment="0" applyProtection="0"/>
    <xf numFmtId="0" fontId="77" fillId="85" borderId="0" applyNumberFormat="0" applyBorder="0" applyAlignment="0" applyProtection="0"/>
    <xf numFmtId="0" fontId="77" fillId="85" borderId="0" applyNumberFormat="0" applyBorder="0" applyAlignment="0" applyProtection="0"/>
    <xf numFmtId="0" fontId="26" fillId="5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77" fillId="86" borderId="0" applyNumberFormat="0" applyBorder="0" applyAlignment="0" applyProtection="0"/>
    <xf numFmtId="0" fontId="26" fillId="7" borderId="0" applyNumberFormat="0" applyBorder="0" applyAlignment="0" applyProtection="0"/>
    <xf numFmtId="0" fontId="77" fillId="87" borderId="0" applyNumberFormat="0" applyBorder="0" applyAlignment="0" applyProtection="0"/>
    <xf numFmtId="0" fontId="77" fillId="87" borderId="0" applyNumberFormat="0" applyBorder="0" applyAlignment="0" applyProtection="0"/>
    <xf numFmtId="0" fontId="77" fillId="87" borderId="0" applyNumberFormat="0" applyBorder="0" applyAlignment="0" applyProtection="0"/>
    <xf numFmtId="0" fontId="77" fillId="87" borderId="0" applyNumberFormat="0" applyBorder="0" applyAlignment="0" applyProtection="0"/>
    <xf numFmtId="0" fontId="26" fillId="9" borderId="0" applyNumberFormat="0" applyBorder="0" applyAlignment="0" applyProtection="0"/>
    <xf numFmtId="0" fontId="77" fillId="88" borderId="0" applyNumberFormat="0" applyBorder="0" applyAlignment="0" applyProtection="0"/>
    <xf numFmtId="0" fontId="77" fillId="88" borderId="0" applyNumberFormat="0" applyBorder="0" applyAlignment="0" applyProtection="0"/>
    <xf numFmtId="0" fontId="77" fillId="88" borderId="0" applyNumberFormat="0" applyBorder="0" applyAlignment="0" applyProtection="0"/>
    <xf numFmtId="0" fontId="77" fillId="88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7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10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77" fillId="89" borderId="0" applyNumberFormat="0" applyBorder="0" applyAlignment="0" applyProtection="0"/>
    <xf numFmtId="0" fontId="26" fillId="13" borderId="0" applyNumberFormat="0" applyBorder="0" applyAlignment="0" applyProtection="0"/>
    <xf numFmtId="0" fontId="77" fillId="90" borderId="0" applyNumberFormat="0" applyBorder="0" applyAlignment="0" applyProtection="0"/>
    <xf numFmtId="0" fontId="77" fillId="90" borderId="0" applyNumberFormat="0" applyBorder="0" applyAlignment="0" applyProtection="0"/>
    <xf numFmtId="0" fontId="77" fillId="90" borderId="0" applyNumberFormat="0" applyBorder="0" applyAlignment="0" applyProtection="0"/>
    <xf numFmtId="0" fontId="77" fillId="90" borderId="0" applyNumberFormat="0" applyBorder="0" applyAlignment="0" applyProtection="0"/>
    <xf numFmtId="0" fontId="26" fillId="4" borderId="0" applyNumberFormat="0" applyBorder="0" applyAlignment="0" applyProtection="0"/>
    <xf numFmtId="0" fontId="77" fillId="91" borderId="0" applyNumberFormat="0" applyBorder="0" applyAlignment="0" applyProtection="0"/>
    <xf numFmtId="0" fontId="77" fillId="91" borderId="0" applyNumberFormat="0" applyBorder="0" applyAlignment="0" applyProtection="0"/>
    <xf numFmtId="0" fontId="77" fillId="91" borderId="0" applyNumberFormat="0" applyBorder="0" applyAlignment="0" applyProtection="0"/>
    <xf numFmtId="0" fontId="77" fillId="91" borderId="0" applyNumberFormat="0" applyBorder="0" applyAlignment="0" applyProtection="0"/>
    <xf numFmtId="0" fontId="26" fillId="15" borderId="0" applyNumberFormat="0" applyBorder="0" applyAlignment="0" applyProtection="0"/>
    <xf numFmtId="0" fontId="77" fillId="92" borderId="0" applyNumberFormat="0" applyBorder="0" applyAlignment="0" applyProtection="0"/>
    <xf numFmtId="0" fontId="77" fillId="92" borderId="0" applyNumberFormat="0" applyBorder="0" applyAlignment="0" applyProtection="0"/>
    <xf numFmtId="0" fontId="77" fillId="92" borderId="0" applyNumberFormat="0" applyBorder="0" applyAlignment="0" applyProtection="0"/>
    <xf numFmtId="0" fontId="77" fillId="92" borderId="0" applyNumberFormat="0" applyBorder="0" applyAlignment="0" applyProtection="0"/>
    <xf numFmtId="0" fontId="26" fillId="7" borderId="0" applyNumberFormat="0" applyBorder="0" applyAlignment="0" applyProtection="0"/>
    <xf numFmtId="0" fontId="77" fillId="93" borderId="0" applyNumberFormat="0" applyBorder="0" applyAlignment="0" applyProtection="0"/>
    <xf numFmtId="0" fontId="77" fillId="93" borderId="0" applyNumberFormat="0" applyBorder="0" applyAlignment="0" applyProtection="0"/>
    <xf numFmtId="0" fontId="77" fillId="93" borderId="0" applyNumberFormat="0" applyBorder="0" applyAlignment="0" applyProtection="0"/>
    <xf numFmtId="0" fontId="77" fillId="93" borderId="0" applyNumberFormat="0" applyBorder="0" applyAlignment="0" applyProtection="0"/>
    <xf numFmtId="0" fontId="26" fillId="13" borderId="0" applyNumberFormat="0" applyBorder="0" applyAlignment="0" applyProtection="0"/>
    <xf numFmtId="0" fontId="77" fillId="94" borderId="0" applyNumberFormat="0" applyBorder="0" applyAlignment="0" applyProtection="0"/>
    <xf numFmtId="0" fontId="77" fillId="94" borderId="0" applyNumberFormat="0" applyBorder="0" applyAlignment="0" applyProtection="0"/>
    <xf numFmtId="0" fontId="77" fillId="94" borderId="0" applyNumberFormat="0" applyBorder="0" applyAlignment="0" applyProtection="0"/>
    <xf numFmtId="0" fontId="77" fillId="94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0" borderId="0" applyNumberFormat="0" applyBorder="0" applyAlignment="0" applyProtection="0"/>
    <xf numFmtId="0" fontId="78" fillId="95" borderId="0" applyNumberFormat="0" applyBorder="0" applyAlignment="0" applyProtection="0"/>
    <xf numFmtId="0" fontId="78" fillId="95" borderId="0" applyNumberFormat="0" applyBorder="0" applyAlignment="0" applyProtection="0"/>
    <xf numFmtId="0" fontId="27" fillId="19" borderId="0" applyNumberFormat="0" applyBorder="0" applyAlignment="0" applyProtection="0"/>
    <xf numFmtId="0" fontId="78" fillId="96" borderId="0" applyNumberFormat="0" applyBorder="0" applyAlignment="0" applyProtection="0"/>
    <xf numFmtId="0" fontId="78" fillId="96" borderId="0" applyNumberFormat="0" applyBorder="0" applyAlignment="0" applyProtection="0"/>
    <xf numFmtId="0" fontId="27" fillId="4" borderId="0" applyNumberFormat="0" applyBorder="0" applyAlignment="0" applyProtection="0"/>
    <xf numFmtId="0" fontId="78" fillId="97" borderId="0" applyNumberFormat="0" applyBorder="0" applyAlignment="0" applyProtection="0"/>
    <xf numFmtId="0" fontId="78" fillId="97" borderId="0" applyNumberFormat="0" applyBorder="0" applyAlignment="0" applyProtection="0"/>
    <xf numFmtId="0" fontId="27" fillId="15" borderId="0" applyNumberFormat="0" applyBorder="0" applyAlignment="0" applyProtection="0"/>
    <xf numFmtId="0" fontId="78" fillId="98" borderId="0" applyNumberFormat="0" applyBorder="0" applyAlignment="0" applyProtection="0"/>
    <xf numFmtId="0" fontId="78" fillId="98" borderId="0" applyNumberFormat="0" applyBorder="0" applyAlignment="0" applyProtection="0"/>
    <xf numFmtId="0" fontId="27" fillId="20" borderId="0" applyNumberFormat="0" applyBorder="0" applyAlignment="0" applyProtection="0"/>
    <xf numFmtId="0" fontId="78" fillId="99" borderId="0" applyNumberFormat="0" applyBorder="0" applyAlignment="0" applyProtection="0"/>
    <xf numFmtId="0" fontId="78" fillId="99" borderId="0" applyNumberFormat="0" applyBorder="0" applyAlignment="0" applyProtection="0"/>
    <xf numFmtId="0" fontId="27" fillId="21" borderId="0" applyNumberFormat="0" applyBorder="0" applyAlignment="0" applyProtection="0"/>
    <xf numFmtId="0" fontId="78" fillId="100" borderId="0" applyNumberFormat="0" applyBorder="0" applyAlignment="0" applyProtection="0"/>
    <xf numFmtId="0" fontId="78" fillId="100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16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20" borderId="0" applyNumberFormat="0" applyBorder="0" applyAlignment="0" applyProtection="0"/>
    <xf numFmtId="0" fontId="26" fillId="29" borderId="0" applyNumberFormat="0" applyBorder="0" applyAlignment="0" applyProtection="0"/>
    <xf numFmtId="0" fontId="26" fillId="37" borderId="0" applyNumberFormat="0" applyBorder="0" applyAlignment="0" applyProtection="0"/>
    <xf numFmtId="0" fontId="27" fillId="30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46" borderId="0" applyNumberFormat="0" applyBorder="0" applyAlignment="0" applyProtection="0"/>
    <xf numFmtId="0" fontId="28" fillId="7" borderId="0" applyNumberFormat="0" applyBorder="0" applyAlignment="0" applyProtection="0"/>
    <xf numFmtId="0" fontId="26" fillId="34" borderId="0" applyNumberFormat="0" applyBorder="0" applyAlignment="0" applyProtection="0"/>
    <xf numFmtId="0" fontId="79" fillId="101" borderId="0" applyNumberFormat="0" applyBorder="0" applyAlignment="0" applyProtection="0"/>
    <xf numFmtId="0" fontId="26" fillId="34" borderId="0" applyNumberFormat="0" applyBorder="0" applyAlignment="0" applyProtection="0"/>
    <xf numFmtId="0" fontId="79" fillId="101" borderId="0" applyNumberFormat="0" applyBorder="0" applyAlignment="0" applyProtection="0"/>
    <xf numFmtId="0" fontId="26" fillId="34" borderId="0" applyNumberFormat="0" applyBorder="0" applyAlignment="0" applyProtection="0"/>
    <xf numFmtId="0" fontId="29" fillId="5" borderId="0" applyNumberFormat="0" applyBorder="0" applyAlignment="0" applyProtection="0"/>
    <xf numFmtId="0" fontId="79" fillId="101" borderId="0" applyNumberFormat="0" applyBorder="0" applyAlignment="0" applyProtection="0"/>
    <xf numFmtId="0" fontId="79" fillId="101" borderId="0" applyNumberFormat="0" applyBorder="0" applyAlignment="0" applyProtection="0"/>
    <xf numFmtId="0" fontId="32" fillId="47" borderId="2" applyNumberFormat="0" applyAlignment="0" applyProtection="0"/>
    <xf numFmtId="0" fontId="31" fillId="8" borderId="1" applyNumberFormat="0" applyAlignment="0" applyProtection="0"/>
    <xf numFmtId="0" fontId="80" fillId="102" borderId="30" applyNumberFormat="0" applyAlignment="0" applyProtection="0"/>
    <xf numFmtId="0" fontId="32" fillId="47" borderId="2" applyNumberFormat="0" applyAlignment="0" applyProtection="0"/>
    <xf numFmtId="0" fontId="80" fillId="102" borderId="30" applyNumberFormat="0" applyAlignment="0" applyProtection="0"/>
    <xf numFmtId="0" fontId="32" fillId="47" borderId="2" applyNumberFormat="0" applyAlignment="0" applyProtection="0"/>
    <xf numFmtId="0" fontId="32" fillId="47" borderId="2" applyNumberFormat="0" applyAlignment="0" applyProtection="0"/>
    <xf numFmtId="0" fontId="32" fillId="47" borderId="2" applyNumberFormat="0" applyAlignment="0" applyProtection="0"/>
    <xf numFmtId="0" fontId="30" fillId="17" borderId="1" applyNumberFormat="0" applyAlignment="0" applyProtection="0"/>
    <xf numFmtId="0" fontId="32" fillId="47" borderId="2" applyNumberFormat="0" applyAlignment="0" applyProtection="0"/>
    <xf numFmtId="0" fontId="80" fillId="102" borderId="30" applyNumberFormat="0" applyAlignment="0" applyProtection="0"/>
    <xf numFmtId="0" fontId="33" fillId="39" borderId="3" applyNumberFormat="0" applyAlignment="0" applyProtection="0"/>
    <xf numFmtId="0" fontId="29" fillId="0" borderId="5" applyNumberFormat="0" applyFill="0" applyAlignment="0" applyProtection="0"/>
    <xf numFmtId="0" fontId="81" fillId="103" borderId="31" applyNumberFormat="0" applyAlignment="0" applyProtection="0"/>
    <xf numFmtId="0" fontId="33" fillId="39" borderId="3" applyNumberFormat="0" applyAlignment="0" applyProtection="0"/>
    <xf numFmtId="0" fontId="81" fillId="103" borderId="31" applyNumberFormat="0" applyAlignment="0" applyProtection="0"/>
    <xf numFmtId="0" fontId="33" fillId="39" borderId="3" applyNumberFormat="0" applyAlignment="0" applyProtection="0"/>
    <xf numFmtId="0" fontId="33" fillId="14" borderId="3" applyNumberFormat="0" applyAlignment="0" applyProtection="0"/>
    <xf numFmtId="0" fontId="81" fillId="103" borderId="31" applyNumberFormat="0" applyAlignment="0" applyProtection="0"/>
    <xf numFmtId="0" fontId="82" fillId="0" borderId="32" applyNumberFormat="0" applyFill="0" applyAlignment="0" applyProtection="0"/>
    <xf numFmtId="0" fontId="29" fillId="0" borderId="5" applyNumberFormat="0" applyFill="0" applyAlignment="0" applyProtection="0"/>
    <xf numFmtId="0" fontId="82" fillId="0" borderId="32" applyNumberFormat="0" applyFill="0" applyAlignment="0" applyProtection="0"/>
    <xf numFmtId="0" fontId="29" fillId="0" borderId="5" applyNumberFormat="0" applyFill="0" applyAlignment="0" applyProtection="0"/>
    <xf numFmtId="0" fontId="34" fillId="0" borderId="4" applyNumberFormat="0" applyFill="0" applyAlignment="0" applyProtection="0"/>
    <xf numFmtId="0" fontId="82" fillId="0" borderId="32" applyNumberFormat="0" applyFill="0" applyAlignment="0" applyProtection="0"/>
    <xf numFmtId="0" fontId="33" fillId="48" borderId="3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83" fillId="0" borderId="0">
      <alignment horizontal="right"/>
    </xf>
    <xf numFmtId="0" fontId="27" fillId="27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26" borderId="0" applyNumberFormat="0" applyBorder="0" applyAlignment="0" applyProtection="0"/>
    <xf numFmtId="0" fontId="27" fillId="46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78" fillId="104" borderId="0" applyNumberFormat="0" applyBorder="0" applyAlignment="0" applyProtection="0"/>
    <xf numFmtId="0" fontId="27" fillId="27" borderId="0" applyNumberFormat="0" applyBorder="0" applyAlignment="0" applyProtection="0"/>
    <xf numFmtId="0" fontId="78" fillId="104" borderId="0" applyNumberFormat="0" applyBorder="0" applyAlignment="0" applyProtection="0"/>
    <xf numFmtId="0" fontId="27" fillId="27" borderId="0" applyNumberFormat="0" applyBorder="0" applyAlignment="0" applyProtection="0"/>
    <xf numFmtId="0" fontId="27" fillId="23" borderId="0" applyNumberFormat="0" applyBorder="0" applyAlignment="0" applyProtection="0"/>
    <xf numFmtId="0" fontId="78" fillId="104" borderId="0" applyNumberFormat="0" applyBorder="0" applyAlignment="0" applyProtection="0"/>
    <xf numFmtId="0" fontId="78" fillId="105" borderId="0" applyNumberFormat="0" applyBorder="0" applyAlignment="0" applyProtection="0"/>
    <xf numFmtId="0" fontId="27" fillId="32" borderId="0" applyNumberFormat="0" applyBorder="0" applyAlignment="0" applyProtection="0"/>
    <xf numFmtId="0" fontId="78" fillId="105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78" fillId="105" borderId="0" applyNumberFormat="0" applyBorder="0" applyAlignment="0" applyProtection="0"/>
    <xf numFmtId="0" fontId="78" fillId="105" borderId="0" applyNumberFormat="0" applyBorder="0" applyAlignment="0" applyProtection="0"/>
    <xf numFmtId="0" fontId="78" fillId="106" borderId="0" applyNumberFormat="0" applyBorder="0" applyAlignment="0" applyProtection="0"/>
    <xf numFmtId="0" fontId="27" fillId="36" borderId="0" applyNumberFormat="0" applyBorder="0" applyAlignment="0" applyProtection="0"/>
    <xf numFmtId="0" fontId="78" fillId="106" borderId="0" applyNumberFormat="0" applyBorder="0" applyAlignment="0" applyProtection="0"/>
    <xf numFmtId="0" fontId="27" fillId="36" borderId="0" applyNumberFormat="0" applyBorder="0" applyAlignment="0" applyProtection="0"/>
    <xf numFmtId="0" fontId="27" fillId="16" borderId="0" applyNumberFormat="0" applyBorder="0" applyAlignment="0" applyProtection="0"/>
    <xf numFmtId="0" fontId="78" fillId="106" borderId="0" applyNumberFormat="0" applyBorder="0" applyAlignment="0" applyProtection="0"/>
    <xf numFmtId="0" fontId="78" fillId="107" borderId="0" applyNumberFormat="0" applyBorder="0" applyAlignment="0" applyProtection="0"/>
    <xf numFmtId="0" fontId="27" fillId="39" borderId="0" applyNumberFormat="0" applyBorder="0" applyAlignment="0" applyProtection="0"/>
    <xf numFmtId="0" fontId="78" fillId="107" borderId="0" applyNumberFormat="0" applyBorder="0" applyAlignment="0" applyProtection="0"/>
    <xf numFmtId="0" fontId="27" fillId="39" borderId="0" applyNumberFormat="0" applyBorder="0" applyAlignment="0" applyProtection="0"/>
    <xf numFmtId="0" fontId="27" fillId="20" borderId="0" applyNumberFormat="0" applyBorder="0" applyAlignment="0" applyProtection="0"/>
    <xf numFmtId="0" fontId="78" fillId="107" borderId="0" applyNumberFormat="0" applyBorder="0" applyAlignment="0" applyProtection="0"/>
    <xf numFmtId="0" fontId="78" fillId="108" borderId="0" applyNumberFormat="0" applyBorder="0" applyAlignment="0" applyProtection="0"/>
    <xf numFmtId="0" fontId="27" fillId="26" borderId="0" applyNumberFormat="0" applyBorder="0" applyAlignment="0" applyProtection="0"/>
    <xf numFmtId="0" fontId="78" fillId="108" borderId="0" applyNumberFormat="0" applyBorder="0" applyAlignment="0" applyProtection="0"/>
    <xf numFmtId="0" fontId="27" fillId="26" borderId="0" applyNumberFormat="0" applyBorder="0" applyAlignment="0" applyProtection="0"/>
    <xf numFmtId="0" fontId="27" fillId="21" borderId="0" applyNumberFormat="0" applyBorder="0" applyAlignment="0" applyProtection="0"/>
    <xf numFmtId="0" fontId="78" fillId="108" borderId="0" applyNumberFormat="0" applyBorder="0" applyAlignment="0" applyProtection="0"/>
    <xf numFmtId="0" fontId="78" fillId="109" borderId="0" applyNumberFormat="0" applyBorder="0" applyAlignment="0" applyProtection="0"/>
    <xf numFmtId="0" fontId="27" fillId="46" borderId="0" applyNumberFormat="0" applyBorder="0" applyAlignment="0" applyProtection="0"/>
    <xf numFmtId="0" fontId="78" fillId="109" borderId="0" applyNumberFormat="0" applyBorder="0" applyAlignment="0" applyProtection="0"/>
    <xf numFmtId="0" fontId="27" fillId="46" borderId="0" applyNumberFormat="0" applyBorder="0" applyAlignment="0" applyProtection="0"/>
    <xf numFmtId="0" fontId="27" fillId="42" borderId="0" applyNumberFormat="0" applyBorder="0" applyAlignment="0" applyProtection="0"/>
    <xf numFmtId="0" fontId="78" fillId="109" borderId="0" applyNumberFormat="0" applyBorder="0" applyAlignment="0" applyProtection="0"/>
    <xf numFmtId="0" fontId="78" fillId="109" borderId="0" applyNumberFormat="0" applyBorder="0" applyAlignment="0" applyProtection="0"/>
    <xf numFmtId="0" fontId="85" fillId="110" borderId="30" applyNumberFormat="0" applyAlignment="0" applyProtection="0"/>
    <xf numFmtId="0" fontId="37" fillId="44" borderId="2" applyNumberFormat="0" applyAlignment="0" applyProtection="0"/>
    <xf numFmtId="0" fontId="85" fillId="110" borderId="30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42" fillId="10" borderId="1" applyNumberFormat="0" applyAlignment="0" applyProtection="0"/>
    <xf numFmtId="0" fontId="37" fillId="44" borderId="2" applyNumberFormat="0" applyAlignment="0" applyProtection="0"/>
    <xf numFmtId="0" fontId="85" fillId="110" borderId="30" applyNumberFormat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86" fillId="111" borderId="0">
      <alignment horizontal="right" vertical="center" wrapText="1"/>
    </xf>
    <xf numFmtId="0" fontId="29" fillId="53" borderId="0" applyNumberFormat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1" fillId="43" borderId="0" applyNumberFormat="0" applyBorder="0" applyAlignment="0" applyProtection="0"/>
    <xf numFmtId="0" fontId="88" fillId="112" borderId="0" applyNumberFormat="0" applyBorder="0" applyAlignment="0" applyProtection="0"/>
    <xf numFmtId="0" fontId="41" fillId="43" borderId="0" applyNumberFormat="0" applyBorder="0" applyAlignment="0" applyProtection="0"/>
    <xf numFmtId="0" fontId="88" fillId="112" borderId="0" applyNumberFormat="0" applyBorder="0" applyAlignment="0" applyProtection="0"/>
    <xf numFmtId="0" fontId="41" fillId="43" borderId="0" applyNumberFormat="0" applyBorder="0" applyAlignment="0" applyProtection="0"/>
    <xf numFmtId="0" fontId="28" fillId="3" borderId="0" applyNumberFormat="0" applyBorder="0" applyAlignment="0" applyProtection="0"/>
    <xf numFmtId="0" fontId="88" fillId="112" borderId="0" applyNumberFormat="0" applyBorder="0" applyAlignment="0" applyProtection="0"/>
    <xf numFmtId="0" fontId="88" fillId="112" borderId="0" applyNumberFormat="0" applyBorder="0" applyAlignment="0" applyProtection="0"/>
    <xf numFmtId="0" fontId="42" fillId="10" borderId="1" applyNumberFormat="0" applyAlignment="0" applyProtection="0"/>
    <xf numFmtId="0" fontId="43" fillId="0" borderId="9" applyNumberFormat="0" applyFill="0" applyAlignment="0" applyProtection="0"/>
    <xf numFmtId="0" fontId="86" fillId="113" borderId="0">
      <alignment horizontal="right" vertical="center" wrapText="1"/>
    </xf>
    <xf numFmtId="17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0" fillId="0" borderId="0" applyFill="0">
      <alignment horizontal="centerContinuous" vertical="center"/>
    </xf>
    <xf numFmtId="0" fontId="91" fillId="114" borderId="0" applyNumberFormat="0" applyBorder="0" applyAlignment="0" applyProtection="0"/>
    <xf numFmtId="0" fontId="29" fillId="44" borderId="0" applyNumberFormat="0" applyBorder="0" applyAlignment="0" applyProtection="0"/>
    <xf numFmtId="0" fontId="91" fillId="114" borderId="0" applyNumberFormat="0" applyBorder="0" applyAlignment="0" applyProtection="0"/>
    <xf numFmtId="0" fontId="29" fillId="44" borderId="0" applyNumberFormat="0" applyBorder="0" applyAlignment="0" applyProtection="0"/>
    <xf numFmtId="0" fontId="68" fillId="54" borderId="0" applyNumberFormat="0" applyBorder="0" applyAlignment="0" applyProtection="0"/>
    <xf numFmtId="0" fontId="91" fillId="114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4" fillId="55" borderId="0"/>
    <xf numFmtId="0" fontId="44" fillId="55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/>
    <xf numFmtId="0" fontId="77" fillId="0" borderId="0"/>
    <xf numFmtId="0" fontId="77" fillId="0" borderId="0"/>
    <xf numFmtId="0" fontId="22" fillId="0" borderId="0"/>
    <xf numFmtId="0" fontId="22" fillId="0" borderId="0"/>
    <xf numFmtId="0" fontId="77" fillId="0" borderId="0"/>
    <xf numFmtId="0" fontId="77" fillId="0" borderId="0"/>
    <xf numFmtId="172" fontId="71" fillId="0" borderId="0"/>
    <xf numFmtId="0" fontId="44" fillId="55" borderId="0"/>
    <xf numFmtId="0" fontId="44" fillId="55" borderId="0"/>
    <xf numFmtId="0" fontId="77" fillId="0" borderId="0"/>
    <xf numFmtId="172" fontId="7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2" fillId="0" borderId="0"/>
    <xf numFmtId="0" fontId="92" fillId="0" borderId="0"/>
    <xf numFmtId="0" fontId="22" fillId="0" borderId="0"/>
    <xf numFmtId="0" fontId="22" fillId="0" borderId="0"/>
    <xf numFmtId="0" fontId="77" fillId="0" borderId="0"/>
    <xf numFmtId="172" fontId="7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/>
    <xf numFmtId="0" fontId="77" fillId="0" borderId="0"/>
    <xf numFmtId="0" fontId="77" fillId="0" borderId="0"/>
    <xf numFmtId="0" fontId="2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/>
    <xf numFmtId="0" fontId="66" fillId="0" borderId="0"/>
    <xf numFmtId="0" fontId="77" fillId="0" borderId="0"/>
    <xf numFmtId="0" fontId="67" fillId="0" borderId="0"/>
    <xf numFmtId="0" fontId="77" fillId="0" borderId="0"/>
    <xf numFmtId="0" fontId="77" fillId="0" borderId="0"/>
    <xf numFmtId="0" fontId="22" fillId="0" borderId="0"/>
    <xf numFmtId="0" fontId="2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/>
    <xf numFmtId="0" fontId="77" fillId="0" borderId="0"/>
    <xf numFmtId="0" fontId="26" fillId="0" borderId="0"/>
    <xf numFmtId="0" fontId="93" fillId="0" borderId="0"/>
    <xf numFmtId="0" fontId="77" fillId="0" borderId="0"/>
    <xf numFmtId="0" fontId="77" fillId="0" borderId="0"/>
    <xf numFmtId="0" fontId="77" fillId="0" borderId="0"/>
    <xf numFmtId="0" fontId="7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4" fillId="0" borderId="0"/>
    <xf numFmtId="0" fontId="77" fillId="0" borderId="0"/>
    <xf numFmtId="0" fontId="77" fillId="0" borderId="0"/>
    <xf numFmtId="0" fontId="44" fillId="55" borderId="0"/>
    <xf numFmtId="0" fontId="77" fillId="0" borderId="0"/>
    <xf numFmtId="0" fontId="7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2" fillId="0" borderId="0"/>
    <xf numFmtId="0" fontId="75" fillId="0" borderId="0"/>
    <xf numFmtId="0" fontId="76" fillId="0" borderId="0"/>
    <xf numFmtId="0" fontId="44" fillId="55" borderId="0"/>
    <xf numFmtId="0" fontId="77" fillId="0" borderId="0"/>
    <xf numFmtId="0" fontId="77" fillId="0" borderId="0"/>
    <xf numFmtId="172" fontId="71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2" fillId="0" borderId="0"/>
    <xf numFmtId="0" fontId="77" fillId="0" borderId="0"/>
    <xf numFmtId="0" fontId="77" fillId="0" borderId="0"/>
    <xf numFmtId="0" fontId="77" fillId="0" borderId="0"/>
    <xf numFmtId="0" fontId="2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4" fillId="43" borderId="2" applyNumberFormat="0" applyFont="0" applyAlignment="0" applyProtection="0"/>
    <xf numFmtId="0" fontId="77" fillId="115" borderId="33" applyNumberFormat="0" applyFont="0" applyAlignment="0" applyProtection="0"/>
    <xf numFmtId="0" fontId="44" fillId="43" borderId="2" applyNumberFormat="0" applyFont="0" applyAlignment="0" applyProtection="0"/>
    <xf numFmtId="0" fontId="77" fillId="115" borderId="33" applyNumberFormat="0" applyFont="0" applyAlignment="0" applyProtection="0"/>
    <xf numFmtId="0" fontId="77" fillId="115" borderId="33" applyNumberFormat="0" applyFont="0" applyAlignment="0" applyProtection="0"/>
    <xf numFmtId="0" fontId="44" fillId="43" borderId="2" applyNumberFormat="0" applyFont="0" applyAlignment="0" applyProtection="0"/>
    <xf numFmtId="0" fontId="77" fillId="115" borderId="33" applyNumberFormat="0" applyFont="0" applyAlignment="0" applyProtection="0"/>
    <xf numFmtId="0" fontId="44" fillId="43" borderId="2" applyNumberFormat="0" applyFont="0" applyAlignment="0" applyProtection="0"/>
    <xf numFmtId="0" fontId="77" fillId="115" borderId="33" applyNumberFormat="0" applyFont="0" applyAlignment="0" applyProtection="0"/>
    <xf numFmtId="0" fontId="77" fillId="115" borderId="33" applyNumberFormat="0" applyFont="0" applyAlignment="0" applyProtection="0"/>
    <xf numFmtId="0" fontId="22" fillId="6" borderId="10" applyNumberFormat="0" applyFont="0" applyAlignment="0" applyProtection="0"/>
    <xf numFmtId="0" fontId="22" fillId="115" borderId="33" applyNumberFormat="0" applyFont="0" applyAlignment="0" applyProtection="0"/>
    <xf numFmtId="0" fontId="77" fillId="115" borderId="33" applyNumberFormat="0" applyFont="0" applyAlignment="0" applyProtection="0"/>
    <xf numFmtId="0" fontId="22" fillId="6" borderId="1" applyNumberFormat="0" applyFont="0" applyAlignment="0" applyProtection="0"/>
    <xf numFmtId="0" fontId="22" fillId="6" borderId="1" applyNumberFormat="0" applyFont="0" applyAlignment="0" applyProtection="0"/>
    <xf numFmtId="0" fontId="94" fillId="0" borderId="0">
      <alignment horizontal="left" vertical="top"/>
    </xf>
    <xf numFmtId="0" fontId="45" fillId="8" borderId="11" applyNumberFormat="0" applyAlignment="0" applyProtection="0"/>
    <xf numFmtId="0" fontId="45" fillId="8" borderId="11" applyNumberFormat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173" fontId="95" fillId="0" borderId="0">
      <alignment horizontal="right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5" fillId="47" borderId="11" applyNumberFormat="0" applyAlignment="0" applyProtection="0"/>
    <xf numFmtId="0" fontId="45" fillId="17" borderId="11" applyNumberFormat="0" applyAlignment="0" applyProtection="0"/>
    <xf numFmtId="0" fontId="96" fillId="102" borderId="34" applyNumberFormat="0" applyAlignment="0" applyProtection="0"/>
    <xf numFmtId="0" fontId="45" fillId="47" borderId="11" applyNumberFormat="0" applyAlignment="0" applyProtection="0"/>
    <xf numFmtId="0" fontId="96" fillId="102" borderId="34" applyNumberFormat="0" applyAlignment="0" applyProtection="0"/>
    <xf numFmtId="0" fontId="45" fillId="17" borderId="11" applyNumberFormat="0" applyAlignment="0" applyProtection="0"/>
    <xf numFmtId="0" fontId="45" fillId="47" borderId="11" applyNumberFormat="0" applyAlignment="0" applyProtection="0"/>
    <xf numFmtId="0" fontId="45" fillId="47" borderId="11" applyNumberFormat="0" applyAlignment="0" applyProtection="0"/>
    <xf numFmtId="0" fontId="45" fillId="47" borderId="11" applyNumberFormat="0" applyAlignment="0" applyProtection="0"/>
    <xf numFmtId="0" fontId="45" fillId="17" borderId="11" applyNumberFormat="0" applyAlignment="0" applyProtection="0"/>
    <xf numFmtId="0" fontId="45" fillId="47" borderId="11" applyNumberFormat="0" applyAlignment="0" applyProtection="0"/>
    <xf numFmtId="0" fontId="45" fillId="47" borderId="11" applyNumberFormat="0" applyAlignment="0" applyProtection="0"/>
    <xf numFmtId="0" fontId="96" fillId="102" borderId="34" applyNumberFormat="0" applyAlignment="0" applyProtection="0"/>
    <xf numFmtId="4" fontId="25" fillId="56" borderId="11" applyNumberFormat="0" applyProtection="0">
      <alignment vertical="center"/>
    </xf>
    <xf numFmtId="4" fontId="50" fillId="56" borderId="12" applyNumberFormat="0" applyProtection="0">
      <alignment vertical="center"/>
    </xf>
    <xf numFmtId="4" fontId="25" fillId="56" borderId="11" applyNumberFormat="0" applyProtection="0">
      <alignment vertical="center"/>
    </xf>
    <xf numFmtId="4" fontId="44" fillId="54" borderId="2" applyNumberFormat="0" applyProtection="0">
      <alignment vertical="center"/>
    </xf>
    <xf numFmtId="4" fontId="44" fillId="54" borderId="2" applyNumberFormat="0" applyProtection="0">
      <alignment vertical="center"/>
    </xf>
    <xf numFmtId="4" fontId="50" fillId="56" borderId="12" applyNumberFormat="0" applyProtection="0">
      <alignment vertical="center"/>
    </xf>
    <xf numFmtId="4" fontId="25" fillId="56" borderId="11" applyNumberFormat="0" applyProtection="0">
      <alignment vertical="center"/>
    </xf>
    <xf numFmtId="4" fontId="44" fillId="54" borderId="2" applyNumberFormat="0" applyProtection="0">
      <alignment vertical="center"/>
    </xf>
    <xf numFmtId="4" fontId="44" fillId="54" borderId="2" applyNumberFormat="0" applyProtection="0">
      <alignment vertical="center"/>
    </xf>
    <xf numFmtId="4" fontId="50" fillId="56" borderId="12" applyNumberFormat="0" applyProtection="0">
      <alignment vertical="center"/>
    </xf>
    <xf numFmtId="4" fontId="50" fillId="56" borderId="12" applyNumberFormat="0" applyProtection="0">
      <alignment vertical="center"/>
    </xf>
    <xf numFmtId="4" fontId="50" fillId="56" borderId="12" applyNumberFormat="0" applyProtection="0">
      <alignment vertical="center"/>
    </xf>
    <xf numFmtId="4" fontId="50" fillId="56" borderId="12" applyNumberFormat="0" applyProtection="0">
      <alignment vertical="center"/>
    </xf>
    <xf numFmtId="4" fontId="50" fillId="56" borderId="12" applyNumberFormat="0" applyProtection="0">
      <alignment vertical="center"/>
    </xf>
    <xf numFmtId="4" fontId="46" fillId="56" borderId="11" applyNumberFormat="0" applyProtection="0">
      <alignment vertical="center"/>
    </xf>
    <xf numFmtId="4" fontId="46" fillId="56" borderId="11" applyNumberFormat="0" applyProtection="0">
      <alignment vertical="center"/>
    </xf>
    <xf numFmtId="4" fontId="47" fillId="56" borderId="2" applyNumberFormat="0" applyProtection="0">
      <alignment vertical="center"/>
    </xf>
    <xf numFmtId="4" fontId="47" fillId="56" borderId="2" applyNumberFormat="0" applyProtection="0">
      <alignment vertical="center"/>
    </xf>
    <xf numFmtId="4" fontId="46" fillId="56" borderId="11" applyNumberFormat="0" applyProtection="0">
      <alignment vertical="center"/>
    </xf>
    <xf numFmtId="4" fontId="46" fillId="56" borderId="11" applyNumberFormat="0" applyProtection="0">
      <alignment vertical="center"/>
    </xf>
    <xf numFmtId="4" fontId="47" fillId="56" borderId="2" applyNumberFormat="0" applyProtection="0">
      <alignment vertical="center"/>
    </xf>
    <xf numFmtId="4" fontId="46" fillId="56" borderId="11" applyNumberFormat="0" applyProtection="0">
      <alignment vertical="center"/>
    </xf>
    <xf numFmtId="4" fontId="46" fillId="56" borderId="11" applyNumberFormat="0" applyProtection="0">
      <alignment vertical="center"/>
    </xf>
    <xf numFmtId="4" fontId="46" fillId="56" borderId="11" applyNumberFormat="0" applyProtection="0">
      <alignment vertical="center"/>
    </xf>
    <xf numFmtId="4" fontId="46" fillId="56" borderId="11" applyNumberFormat="0" applyProtection="0">
      <alignment vertical="center"/>
    </xf>
    <xf numFmtId="4" fontId="46" fillId="56" borderId="11" applyNumberFormat="0" applyProtection="0">
      <alignment vertical="center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4" fontId="44" fillId="56" borderId="2" applyNumberFormat="0" applyProtection="0">
      <alignment horizontal="left" vertical="center" indent="1"/>
    </xf>
    <xf numFmtId="4" fontId="44" fillId="56" borderId="2" applyNumberFormat="0" applyProtection="0">
      <alignment horizontal="left" vertical="center" indent="1"/>
    </xf>
    <xf numFmtId="4" fontId="65" fillId="56" borderId="12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4" fontId="44" fillId="56" borderId="2" applyNumberFormat="0" applyProtection="0">
      <alignment horizontal="left" vertical="center" indent="1"/>
    </xf>
    <xf numFmtId="4" fontId="44" fillId="56" borderId="2" applyNumberFormat="0" applyProtection="0">
      <alignment horizontal="left" vertical="center" indent="1"/>
    </xf>
    <xf numFmtId="4" fontId="65" fillId="56" borderId="12" applyNumberFormat="0" applyProtection="0">
      <alignment horizontal="left" vertical="center" indent="1"/>
    </xf>
    <xf numFmtId="4" fontId="65" fillId="56" borderId="12" applyNumberFormat="0" applyProtection="0">
      <alignment horizontal="left" vertical="center" indent="1"/>
    </xf>
    <xf numFmtId="4" fontId="65" fillId="56" borderId="12" applyNumberFormat="0" applyProtection="0">
      <alignment horizontal="left" vertical="center" indent="1"/>
    </xf>
    <xf numFmtId="4" fontId="65" fillId="56" borderId="12" applyNumberFormat="0" applyProtection="0">
      <alignment horizontal="left" vertical="center" indent="1"/>
    </xf>
    <xf numFmtId="4" fontId="65" fillId="56" borderId="12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0" fontId="48" fillId="54" borderId="12" applyNumberFormat="0" applyProtection="0">
      <alignment horizontal="left" vertical="top" indent="1"/>
    </xf>
    <xf numFmtId="0" fontId="48" fillId="54" borderId="12" applyNumberFormat="0" applyProtection="0">
      <alignment horizontal="left" vertical="top" indent="1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0" fontId="48" fillId="54" borderId="12" applyNumberFormat="0" applyProtection="0">
      <alignment horizontal="left" vertical="top" indent="1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4" fontId="25" fillId="56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65" fillId="58" borderId="0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65" fillId="58" borderId="0" applyNumberFormat="0" applyProtection="0">
      <alignment horizontal="left" vertical="center" indent="1"/>
    </xf>
    <xf numFmtId="4" fontId="25" fillId="59" borderId="11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44" fillId="3" borderId="2" applyNumberFormat="0" applyProtection="0">
      <alignment horizontal="right" vertical="center"/>
    </xf>
    <xf numFmtId="4" fontId="44" fillId="3" borderId="2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44" fillId="3" borderId="2" applyNumberFormat="0" applyProtection="0">
      <alignment horizontal="right" vertical="center"/>
    </xf>
    <xf numFmtId="4" fontId="44" fillId="3" borderId="2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25" fillId="59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44" fillId="11" borderId="2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0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44" fillId="28" borderId="13" applyNumberFormat="0" applyProtection="0">
      <alignment horizontal="right" vertical="center"/>
    </xf>
    <xf numFmtId="4" fontId="44" fillId="28" borderId="13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44" fillId="28" borderId="13" applyNumberFormat="0" applyProtection="0">
      <alignment horizontal="right" vertical="center"/>
    </xf>
    <xf numFmtId="4" fontId="44" fillId="28" borderId="13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1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44" fillId="18" borderId="2" applyNumberFormat="0" applyProtection="0">
      <alignment horizontal="right" vertical="center"/>
    </xf>
    <xf numFmtId="4" fontId="44" fillId="18" borderId="2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44" fillId="18" borderId="2" applyNumberFormat="0" applyProtection="0">
      <alignment horizontal="right" vertical="center"/>
    </xf>
    <xf numFmtId="4" fontId="44" fillId="18" borderId="2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2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44" fillId="22" borderId="2" applyNumberFormat="0" applyProtection="0">
      <alignment horizontal="right" vertical="center"/>
    </xf>
    <xf numFmtId="4" fontId="44" fillId="22" borderId="2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44" fillId="22" borderId="2" applyNumberFormat="0" applyProtection="0">
      <alignment horizontal="right" vertical="center"/>
    </xf>
    <xf numFmtId="4" fontId="44" fillId="22" borderId="2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63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44" fillId="42" borderId="2" applyNumberFormat="0" applyProtection="0">
      <alignment horizontal="right" vertical="center"/>
    </xf>
    <xf numFmtId="4" fontId="44" fillId="42" borderId="2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44" fillId="42" borderId="2" applyNumberFormat="0" applyProtection="0">
      <alignment horizontal="right" vertical="center"/>
    </xf>
    <xf numFmtId="4" fontId="44" fillId="42" borderId="2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52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44" fillId="16" borderId="2" applyNumberFormat="0" applyProtection="0">
      <alignment horizontal="right" vertical="center"/>
    </xf>
    <xf numFmtId="4" fontId="44" fillId="16" borderId="2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44" fillId="16" borderId="2" applyNumberFormat="0" applyProtection="0">
      <alignment horizontal="right" vertical="center"/>
    </xf>
    <xf numFmtId="4" fontId="44" fillId="16" borderId="2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4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44" fillId="53" borderId="2" applyNumberFormat="0" applyProtection="0">
      <alignment horizontal="right" vertical="center"/>
    </xf>
    <xf numFmtId="4" fontId="44" fillId="53" borderId="2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44" fillId="53" borderId="2" applyNumberFormat="0" applyProtection="0">
      <alignment horizontal="right" vertical="center"/>
    </xf>
    <xf numFmtId="4" fontId="44" fillId="53" borderId="2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5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44" fillId="15" borderId="2" applyNumberFormat="0" applyProtection="0">
      <alignment horizontal="right" vertical="center"/>
    </xf>
    <xf numFmtId="4" fontId="44" fillId="15" borderId="2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44" fillId="15" borderId="2" applyNumberFormat="0" applyProtection="0">
      <alignment horizontal="right" vertical="center"/>
    </xf>
    <xf numFmtId="4" fontId="44" fillId="15" borderId="2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25" fillId="66" borderId="11" applyNumberFormat="0" applyProtection="0">
      <alignment horizontal="right" vertical="center"/>
    </xf>
    <xf numFmtId="4" fontId="49" fillId="67" borderId="11" applyNumberFormat="0" applyProtection="0">
      <alignment horizontal="left" vertical="center" indent="1"/>
    </xf>
    <xf numFmtId="4" fontId="44" fillId="68" borderId="13" applyNumberFormat="0" applyProtection="0">
      <alignment horizontal="left" vertical="center" indent="1"/>
    </xf>
    <xf numFmtId="4" fontId="44" fillId="68" borderId="13" applyNumberFormat="0" applyProtection="0">
      <alignment horizontal="left" vertical="center" indent="1"/>
    </xf>
    <xf numFmtId="4" fontId="50" fillId="69" borderId="14" applyNumberFormat="0" applyProtection="0">
      <alignment horizontal="left" vertical="center" indent="1"/>
    </xf>
    <xf numFmtId="4" fontId="49" fillId="67" borderId="11" applyNumberFormat="0" applyProtection="0">
      <alignment horizontal="left" vertical="center" indent="1"/>
    </xf>
    <xf numFmtId="4" fontId="44" fillId="68" borderId="13" applyNumberFormat="0" applyProtection="0">
      <alignment horizontal="left" vertical="center" indent="1"/>
    </xf>
    <xf numFmtId="4" fontId="44" fillId="68" borderId="13" applyNumberFormat="0" applyProtection="0">
      <alignment horizontal="left" vertical="center" indent="1"/>
    </xf>
    <xf numFmtId="4" fontId="49" fillId="67" borderId="11" applyNumberFormat="0" applyProtection="0">
      <alignment horizontal="left" vertical="center" indent="1"/>
    </xf>
    <xf numFmtId="4" fontId="50" fillId="69" borderId="14" applyNumberFormat="0" applyProtection="0">
      <alignment horizontal="left" vertical="center" indent="1"/>
    </xf>
    <xf numFmtId="4" fontId="25" fillId="70" borderId="15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50" fillId="71" borderId="0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25" fillId="70" borderId="15" applyNumberFormat="0" applyProtection="0">
      <alignment horizontal="left" vertical="center" indent="1"/>
    </xf>
    <xf numFmtId="4" fontId="50" fillId="71" borderId="0" applyNumberFormat="0" applyProtection="0">
      <alignment horizontal="left" vertical="center" indent="1"/>
    </xf>
    <xf numFmtId="4" fontId="50" fillId="58" borderId="0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50" fillId="58" borderId="0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22" fillId="38" borderId="13" applyNumberFormat="0" applyProtection="0">
      <alignment horizontal="left" vertical="center" indent="1"/>
    </xf>
    <xf numFmtId="4" fontId="50" fillId="58" borderId="0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72" borderId="2" applyNumberFormat="0" applyProtection="0">
      <alignment horizontal="right" vertical="center"/>
    </xf>
    <xf numFmtId="4" fontId="44" fillId="72" borderId="2" applyNumberFormat="0" applyProtection="0">
      <alignment horizontal="right" vertical="center"/>
    </xf>
    <xf numFmtId="0" fontId="22" fillId="57" borderId="11" applyNumberFormat="0" applyProtection="0">
      <alignment horizontal="left" vertical="center" indent="1"/>
    </xf>
    <xf numFmtId="4" fontId="44" fillId="72" borderId="2" applyNumberFormat="0" applyProtection="0">
      <alignment horizontal="right" vertical="center"/>
    </xf>
    <xf numFmtId="4" fontId="44" fillId="72" borderId="2" applyNumberFormat="0" applyProtection="0">
      <alignment horizontal="right" vertical="center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72" borderId="2" applyNumberFormat="0" applyProtection="0">
      <alignment horizontal="right" vertical="center"/>
    </xf>
    <xf numFmtId="4" fontId="44" fillId="72" borderId="2" applyNumberFormat="0" applyProtection="0">
      <alignment horizontal="right" vertical="center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44" fillId="73" borderId="13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44" fillId="73" borderId="13" applyNumberFormat="0" applyProtection="0">
      <alignment horizontal="left" vertical="center" indent="1"/>
    </xf>
    <xf numFmtId="4" fontId="44" fillId="73" borderId="13" applyNumberFormat="0" applyProtection="0">
      <alignment horizontal="left" vertical="center" indent="1"/>
    </xf>
    <xf numFmtId="4" fontId="44" fillId="73" borderId="13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44" fillId="73" borderId="13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25" fillId="70" borderId="11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44" fillId="72" borderId="13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44" fillId="72" borderId="13" applyNumberFormat="0" applyProtection="0">
      <alignment horizontal="left" vertical="center" indent="1"/>
    </xf>
    <xf numFmtId="4" fontId="44" fillId="72" borderId="13" applyNumberFormat="0" applyProtection="0">
      <alignment horizontal="left" vertical="center" indent="1"/>
    </xf>
    <xf numFmtId="4" fontId="44" fillId="72" borderId="13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44" fillId="72" borderId="13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4" fontId="25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44" fillId="17" borderId="2" applyNumberFormat="0" applyProtection="0">
      <alignment horizontal="left" vertical="center" indent="1"/>
    </xf>
    <xf numFmtId="0" fontId="44" fillId="17" borderId="2" applyNumberFormat="0" applyProtection="0">
      <alignment horizontal="left" vertical="center" indent="1"/>
    </xf>
    <xf numFmtId="0" fontId="44" fillId="17" borderId="2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44" fillId="17" borderId="2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44" fillId="38" borderId="12" applyNumberFormat="0" applyProtection="0">
      <alignment horizontal="left" vertical="top" indent="1"/>
    </xf>
    <xf numFmtId="0" fontId="44" fillId="38" borderId="12" applyNumberFormat="0" applyProtection="0">
      <alignment horizontal="left" vertical="top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44" fillId="38" borderId="12" applyNumberFormat="0" applyProtection="0">
      <alignment horizontal="left" vertical="top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4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44" fillId="48" borderId="2" applyNumberFormat="0" applyProtection="0">
      <alignment horizontal="left" vertical="center" indent="1"/>
    </xf>
    <xf numFmtId="0" fontId="44" fillId="48" borderId="2" applyNumberFormat="0" applyProtection="0">
      <alignment horizontal="left" vertical="center" indent="1"/>
    </xf>
    <xf numFmtId="0" fontId="44" fillId="48" borderId="2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44" fillId="48" borderId="2" applyNumberFormat="0" applyProtection="0">
      <alignment horizontal="left" vertical="center" indent="1"/>
    </xf>
    <xf numFmtId="0" fontId="44" fillId="48" borderId="2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44" fillId="72" borderId="12" applyNumberFormat="0" applyProtection="0">
      <alignment horizontal="left" vertical="top" indent="1"/>
    </xf>
    <xf numFmtId="0" fontId="44" fillId="72" borderId="12" applyNumberFormat="0" applyProtection="0">
      <alignment horizontal="left" vertical="top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44" fillId="72" borderId="12" applyNumberFormat="0" applyProtection="0">
      <alignment horizontal="left" vertical="top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5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44" fillId="13" borderId="2" applyNumberFormat="0" applyProtection="0">
      <alignment horizontal="left" vertical="center" indent="1"/>
    </xf>
    <xf numFmtId="0" fontId="44" fillId="13" borderId="2" applyNumberFormat="0" applyProtection="0">
      <alignment horizontal="left" vertical="center" indent="1"/>
    </xf>
    <xf numFmtId="0" fontId="44" fillId="13" borderId="2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44" fillId="13" borderId="2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44" fillId="13" borderId="12" applyNumberFormat="0" applyProtection="0">
      <alignment horizontal="left" vertical="top" indent="1"/>
    </xf>
    <xf numFmtId="0" fontId="44" fillId="13" borderId="12" applyNumberFormat="0" applyProtection="0">
      <alignment horizontal="left" vertical="top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44" fillId="13" borderId="12" applyNumberFormat="0" applyProtection="0">
      <alignment horizontal="left" vertical="top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76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44" fillId="73" borderId="2" applyNumberFormat="0" applyProtection="0">
      <alignment horizontal="left" vertical="center" indent="1"/>
    </xf>
    <xf numFmtId="0" fontId="44" fillId="73" borderId="2" applyNumberFormat="0" applyProtection="0">
      <alignment horizontal="left" vertical="center" indent="1"/>
    </xf>
    <xf numFmtId="0" fontId="44" fillId="73" borderId="2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44" fillId="73" borderId="2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44" fillId="73" borderId="12" applyNumberFormat="0" applyProtection="0">
      <alignment horizontal="left" vertical="top" indent="1"/>
    </xf>
    <xf numFmtId="0" fontId="44" fillId="73" borderId="12" applyNumberFormat="0" applyProtection="0">
      <alignment horizontal="left" vertical="top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44" fillId="73" borderId="12" applyNumberFormat="0" applyProtection="0">
      <alignment horizontal="left" vertical="top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0" borderId="0"/>
    <xf numFmtId="0" fontId="44" fillId="77" borderId="16" applyNumberFormat="0">
      <protection locked="0"/>
    </xf>
    <xf numFmtId="0" fontId="44" fillId="77" borderId="16" applyNumberFormat="0">
      <protection locked="0"/>
    </xf>
    <xf numFmtId="0" fontId="22" fillId="0" borderId="0"/>
    <xf numFmtId="0" fontId="44" fillId="77" borderId="16" applyNumberFormat="0">
      <protection locked="0"/>
    </xf>
    <xf numFmtId="0" fontId="22" fillId="0" borderId="0"/>
    <xf numFmtId="0" fontId="44" fillId="77" borderId="16" applyNumberFormat="0">
      <protection locked="0"/>
    </xf>
    <xf numFmtId="0" fontId="51" fillId="38" borderId="17" applyBorder="0"/>
    <xf numFmtId="0" fontId="51" fillId="38" borderId="17" applyBorder="0"/>
    <xf numFmtId="0" fontId="51" fillId="38" borderId="17" applyBorder="0"/>
    <xf numFmtId="4" fontId="25" fillId="78" borderId="11" applyNumberFormat="0" applyProtection="0">
      <alignment vertical="center"/>
    </xf>
    <xf numFmtId="4" fontId="25" fillId="78" borderId="11" applyNumberFormat="0" applyProtection="0">
      <alignment vertical="center"/>
    </xf>
    <xf numFmtId="4" fontId="52" fillId="6" borderId="12" applyNumberFormat="0" applyProtection="0">
      <alignment vertical="center"/>
    </xf>
    <xf numFmtId="4" fontId="52" fillId="6" borderId="12" applyNumberFormat="0" applyProtection="0">
      <alignment vertical="center"/>
    </xf>
    <xf numFmtId="4" fontId="25" fillId="78" borderId="11" applyNumberFormat="0" applyProtection="0">
      <alignment vertical="center"/>
    </xf>
    <xf numFmtId="4" fontId="25" fillId="78" borderId="11" applyNumberFormat="0" applyProtection="0">
      <alignment vertical="center"/>
    </xf>
    <xf numFmtId="4" fontId="52" fillId="6" borderId="12" applyNumberFormat="0" applyProtection="0">
      <alignment vertical="center"/>
    </xf>
    <xf numFmtId="4" fontId="25" fillId="78" borderId="11" applyNumberFormat="0" applyProtection="0">
      <alignment vertical="center"/>
    </xf>
    <xf numFmtId="4" fontId="25" fillId="78" borderId="11" applyNumberFormat="0" applyProtection="0">
      <alignment vertical="center"/>
    </xf>
    <xf numFmtId="4" fontId="25" fillId="78" borderId="11" applyNumberFormat="0" applyProtection="0">
      <alignment vertical="center"/>
    </xf>
    <xf numFmtId="4" fontId="25" fillId="78" borderId="11" applyNumberFormat="0" applyProtection="0">
      <alignment vertical="center"/>
    </xf>
    <xf numFmtId="4" fontId="25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47" fillId="78" borderId="18" applyNumberFormat="0" applyProtection="0">
      <alignment vertical="center"/>
    </xf>
    <xf numFmtId="4" fontId="47" fillId="78" borderId="18" applyNumberFormat="0" applyProtection="0">
      <alignment vertical="center"/>
    </xf>
    <xf numFmtId="4" fontId="46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47" fillId="78" borderId="18" applyNumberFormat="0" applyProtection="0">
      <alignment vertical="center"/>
    </xf>
    <xf numFmtId="4" fontId="46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46" fillId="78" borderId="11" applyNumberFormat="0" applyProtection="0">
      <alignment vertical="center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52" fillId="17" borderId="12" applyNumberFormat="0" applyProtection="0">
      <alignment horizontal="left" vertical="center" indent="1"/>
    </xf>
    <xf numFmtId="4" fontId="52" fillId="17" borderId="12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52" fillId="17" borderId="12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0" fontId="52" fillId="6" borderId="12" applyNumberFormat="0" applyProtection="0">
      <alignment horizontal="left" vertical="top" indent="1"/>
    </xf>
    <xf numFmtId="0" fontId="52" fillId="6" borderId="12" applyNumberFormat="0" applyProtection="0">
      <alignment horizontal="left" vertical="top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0" fontId="52" fillId="6" borderId="12" applyNumberFormat="0" applyProtection="0">
      <alignment horizontal="left" vertical="top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8" borderId="11" applyNumberFormat="0" applyProtection="0">
      <alignment horizontal="left" vertical="center" indent="1"/>
    </xf>
    <xf numFmtId="4" fontId="25" fillId="70" borderId="11" applyNumberFormat="0" applyProtection="0">
      <alignment horizontal="right" vertical="center"/>
    </xf>
    <xf numFmtId="4" fontId="25" fillId="70" borderId="11" applyNumberFormat="0" applyProtection="0">
      <alignment horizontal="right" vertical="center"/>
    </xf>
    <xf numFmtId="4" fontId="44" fillId="0" borderId="2" applyNumberFormat="0" applyProtection="0">
      <alignment horizontal="right" vertical="center"/>
    </xf>
    <xf numFmtId="4" fontId="25" fillId="70" borderId="11" applyNumberFormat="0" applyProtection="0">
      <alignment horizontal="right" vertical="center"/>
    </xf>
    <xf numFmtId="4" fontId="44" fillId="0" borderId="2" applyNumberFormat="0" applyProtection="0">
      <alignment horizontal="right" vertical="center"/>
    </xf>
    <xf numFmtId="4" fontId="44" fillId="0" borderId="2" applyNumberFormat="0" applyProtection="0">
      <alignment horizontal="right" vertical="center"/>
    </xf>
    <xf numFmtId="4" fontId="65" fillId="79" borderId="12" applyNumberFormat="0" applyProtection="0">
      <alignment horizontal="right" vertical="center"/>
    </xf>
    <xf numFmtId="4" fontId="25" fillId="70" borderId="11" applyNumberFormat="0" applyProtection="0">
      <alignment horizontal="right" vertical="center"/>
    </xf>
    <xf numFmtId="4" fontId="44" fillId="0" borderId="2" applyNumberFormat="0" applyProtection="0">
      <alignment horizontal="right" vertical="center"/>
    </xf>
    <xf numFmtId="4" fontId="44" fillId="0" borderId="2" applyNumberFormat="0" applyProtection="0">
      <alignment horizontal="right" vertical="center"/>
    </xf>
    <xf numFmtId="4" fontId="65" fillId="79" borderId="12" applyNumberFormat="0" applyProtection="0">
      <alignment horizontal="right" vertical="center"/>
    </xf>
    <xf numFmtId="4" fontId="65" fillId="79" borderId="12" applyNumberFormat="0" applyProtection="0">
      <alignment horizontal="right" vertical="center"/>
    </xf>
    <xf numFmtId="4" fontId="65" fillId="79" borderId="12" applyNumberFormat="0" applyProtection="0">
      <alignment horizontal="right" vertical="center"/>
    </xf>
    <xf numFmtId="4" fontId="65" fillId="79" borderId="12" applyNumberFormat="0" applyProtection="0">
      <alignment horizontal="right" vertical="center"/>
    </xf>
    <xf numFmtId="4" fontId="65" fillId="79" borderId="12" applyNumberFormat="0" applyProtection="0">
      <alignment horizontal="right" vertical="center"/>
    </xf>
    <xf numFmtId="4" fontId="44" fillId="0" borderId="2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7" fillId="80" borderId="2" applyNumberFormat="0" applyProtection="0">
      <alignment horizontal="right" vertical="center"/>
    </xf>
    <xf numFmtId="4" fontId="47" fillId="80" borderId="2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7" fillId="80" borderId="2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4" fontId="46" fillId="70" borderId="11" applyNumberFormat="0" applyProtection="0">
      <alignment horizontal="right" vertical="center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50" fillId="71" borderId="12" applyNumberFormat="0" applyProtection="0">
      <alignment horizontal="left" vertical="center" indent="1"/>
    </xf>
    <xf numFmtId="4" fontId="50" fillId="71" borderId="1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44" fillId="21" borderId="2" applyNumberFormat="0" applyProtection="0">
      <alignment horizontal="left" vertical="center" indent="1"/>
    </xf>
    <xf numFmtId="4" fontId="50" fillId="71" borderId="12" applyNumberFormat="0" applyProtection="0">
      <alignment horizontal="left" vertical="center" indent="1"/>
    </xf>
    <xf numFmtId="4" fontId="50" fillId="71" borderId="12" applyNumberFormat="0" applyProtection="0">
      <alignment horizontal="left" vertical="center" indent="1"/>
    </xf>
    <xf numFmtId="4" fontId="50" fillId="71" borderId="12" applyNumberFormat="0" applyProtection="0">
      <alignment horizontal="left" vertical="center" indent="1"/>
    </xf>
    <xf numFmtId="4" fontId="50" fillId="71" borderId="12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52" fillId="72" borderId="12" applyNumberFormat="0" applyProtection="0">
      <alignment horizontal="left" vertical="top" indent="1"/>
    </xf>
    <xf numFmtId="0" fontId="52" fillId="72" borderId="12" applyNumberFormat="0" applyProtection="0">
      <alignment horizontal="left" vertical="top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52" fillId="72" borderId="12" applyNumberFormat="0" applyProtection="0">
      <alignment horizontal="left" vertical="top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2" fillId="57" borderId="11" applyNumberFormat="0" applyProtection="0">
      <alignment horizontal="left" vertical="center" indent="1"/>
    </xf>
    <xf numFmtId="0" fontId="24" fillId="0" borderId="0"/>
    <xf numFmtId="0" fontId="24" fillId="0" borderId="0"/>
    <xf numFmtId="4" fontId="53" fillId="12" borderId="13" applyNumberFormat="0" applyProtection="0">
      <alignment horizontal="left" vertical="center" indent="1"/>
    </xf>
    <xf numFmtId="4" fontId="53" fillId="12" borderId="13" applyNumberFormat="0" applyProtection="0">
      <alignment horizontal="left" vertical="center" indent="1"/>
    </xf>
    <xf numFmtId="4" fontId="64" fillId="81" borderId="19" applyNumberFormat="0" applyProtection="0">
      <alignment horizontal="left" vertical="center" indent="1"/>
    </xf>
    <xf numFmtId="4" fontId="53" fillId="12" borderId="13" applyNumberFormat="0" applyProtection="0">
      <alignment horizontal="left" vertical="center" indent="1"/>
    </xf>
    <xf numFmtId="4" fontId="64" fillId="81" borderId="19" applyNumberFormat="0" applyProtection="0">
      <alignment horizontal="left" vertical="center" indent="1"/>
    </xf>
    <xf numFmtId="4" fontId="64" fillId="81" borderId="19" applyNumberFormat="0" applyProtection="0">
      <alignment horizontal="left" vertical="center" indent="1"/>
    </xf>
    <xf numFmtId="4" fontId="64" fillId="81" borderId="19" applyNumberFormat="0" applyProtection="0">
      <alignment horizontal="left" vertical="center" indent="1"/>
    </xf>
    <xf numFmtId="4" fontId="64" fillId="81" borderId="19" applyNumberFormat="0" applyProtection="0">
      <alignment horizontal="left" vertical="center" indent="1"/>
    </xf>
    <xf numFmtId="4" fontId="64" fillId="81" borderId="19" applyNumberFormat="0" applyProtection="0">
      <alignment horizontal="left" vertical="center" indent="1"/>
    </xf>
    <xf numFmtId="0" fontId="44" fillId="82" borderId="18"/>
    <xf numFmtId="0" fontId="44" fillId="82" borderId="18"/>
    <xf numFmtId="0" fontId="44" fillId="82" borderId="18"/>
    <xf numFmtId="0" fontId="44" fillId="82" borderId="18"/>
    <xf numFmtId="4" fontId="54" fillId="70" borderId="11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5" fillId="77" borderId="2" applyNumberFormat="0" applyProtection="0">
      <alignment horizontal="right" vertical="center"/>
    </xf>
    <xf numFmtId="4" fontId="55" fillId="77" borderId="2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5" fillId="77" borderId="2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4" fontId="54" fillId="70" borderId="11" applyNumberFormat="0" applyProtection="0">
      <alignment horizontal="right" vertical="center"/>
    </xf>
    <xf numFmtId="0" fontId="73" fillId="80" borderId="20">
      <protection locked="0"/>
    </xf>
    <xf numFmtId="0" fontId="74" fillId="62" borderId="0"/>
    <xf numFmtId="0" fontId="56" fillId="0" borderId="0" applyNumberFormat="0" applyFill="0" applyBorder="0" applyAlignment="0" applyProtection="0"/>
    <xf numFmtId="0" fontId="86" fillId="116" borderId="0">
      <alignment horizontal="right" vertical="center" wrapText="1"/>
    </xf>
    <xf numFmtId="0" fontId="58" fillId="0" borderId="0" applyNumberFormat="0" applyFill="0" applyBorder="0" applyAlignment="0" applyProtection="0"/>
    <xf numFmtId="0" fontId="97" fillId="0" borderId="0">
      <alignment horizontal="left"/>
    </xf>
    <xf numFmtId="0" fontId="83" fillId="0" borderId="0">
      <alignment horizontal="left"/>
    </xf>
    <xf numFmtId="0" fontId="83" fillId="0" borderId="0">
      <alignment horizontal="left" indent="1"/>
    </xf>
    <xf numFmtId="0" fontId="83" fillId="0" borderId="0">
      <alignment horizontal="left" indent="2"/>
    </xf>
    <xf numFmtId="0" fontId="9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0" fillId="0" borderId="0">
      <alignment horizontal="left"/>
    </xf>
    <xf numFmtId="0" fontId="60" fillId="0" borderId="21" applyNumberFormat="0" applyFill="0" applyAlignment="0" applyProtection="0"/>
    <xf numFmtId="0" fontId="39" fillId="0" borderId="22" applyNumberFormat="0" applyFill="0" applyAlignment="0" applyProtection="0"/>
    <xf numFmtId="0" fontId="40" fillId="0" borderId="24" applyNumberFormat="0" applyFill="0" applyAlignment="0" applyProtection="0"/>
    <xf numFmtId="0" fontId="36" fillId="0" borderId="26" applyNumberFormat="0" applyFill="0" applyAlignment="0" applyProtection="0"/>
    <xf numFmtId="0" fontId="6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102" fillId="0" borderId="35" applyNumberFormat="0" applyFill="0" applyAlignment="0" applyProtection="0"/>
    <xf numFmtId="0" fontId="39" fillId="0" borderId="22" applyNumberFormat="0" applyFill="0" applyAlignment="0" applyProtection="0"/>
    <xf numFmtId="0" fontId="60" fillId="0" borderId="21" applyNumberFormat="0" applyFill="0" applyAlignment="0" applyProtection="0"/>
    <xf numFmtId="0" fontId="102" fillId="0" borderId="35" applyNumberFormat="0" applyFill="0" applyAlignment="0" applyProtection="0"/>
    <xf numFmtId="0" fontId="103" fillId="0" borderId="36" applyNumberFormat="0" applyFill="0" applyAlignment="0" applyProtection="0"/>
    <xf numFmtId="0" fontId="40" fillId="0" borderId="24" applyNumberFormat="0" applyFill="0" applyAlignment="0" applyProtection="0"/>
    <xf numFmtId="0" fontId="103" fillId="0" borderId="36" applyNumberFormat="0" applyFill="0" applyAlignment="0" applyProtection="0"/>
    <xf numFmtId="0" fontId="40" fillId="0" borderId="24" applyNumberFormat="0" applyFill="0" applyAlignment="0" applyProtection="0"/>
    <xf numFmtId="0" fontId="61" fillId="0" borderId="23" applyNumberFormat="0" applyFill="0" applyAlignment="0" applyProtection="0"/>
    <xf numFmtId="0" fontId="103" fillId="0" borderId="36" applyNumberFormat="0" applyFill="0" applyAlignment="0" applyProtection="0"/>
    <xf numFmtId="0" fontId="84" fillId="0" borderId="37" applyNumberFormat="0" applyFill="0" applyAlignment="0" applyProtection="0"/>
    <xf numFmtId="0" fontId="36" fillId="0" borderId="26" applyNumberFormat="0" applyFill="0" applyAlignment="0" applyProtection="0"/>
    <xf numFmtId="0" fontId="84" fillId="0" borderId="37" applyNumberFormat="0" applyFill="0" applyAlignment="0" applyProtection="0"/>
    <xf numFmtId="0" fontId="36" fillId="0" borderId="26" applyNumberFormat="0" applyFill="0" applyAlignment="0" applyProtection="0"/>
    <xf numFmtId="0" fontId="62" fillId="0" borderId="25" applyNumberFormat="0" applyFill="0" applyAlignment="0" applyProtection="0"/>
    <xf numFmtId="0" fontId="36" fillId="0" borderId="26" applyNumberFormat="0" applyFill="0" applyAlignment="0" applyProtection="0"/>
    <xf numFmtId="0" fontId="84" fillId="0" borderId="3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4" fillId="0" borderId="38" applyNumberFormat="0" applyFill="0" applyAlignment="0" applyProtection="0"/>
    <xf numFmtId="0" fontId="35" fillId="0" borderId="28" applyNumberFormat="0" applyFill="0" applyAlignment="0" applyProtection="0"/>
    <xf numFmtId="0" fontId="104" fillId="0" borderId="38" applyNumberFormat="0" applyFill="0" applyAlignment="0" applyProtection="0"/>
    <xf numFmtId="0" fontId="35" fillId="0" borderId="27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35" fillId="0" borderId="29" applyNumberFormat="0" applyFill="0" applyAlignment="0" applyProtection="0"/>
    <xf numFmtId="0" fontId="35" fillId="0" borderId="28" applyNumberFormat="0" applyFill="0" applyAlignment="0" applyProtection="0"/>
    <xf numFmtId="0" fontId="35" fillId="0" borderId="27" applyNumberFormat="0" applyFill="0" applyAlignment="0" applyProtection="0"/>
    <xf numFmtId="0" fontId="35" fillId="0" borderId="28" applyNumberFormat="0" applyFill="0" applyAlignment="0" applyProtection="0"/>
    <xf numFmtId="0" fontId="104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11" fillId="125" borderId="39" applyNumberFormat="0" applyAlignment="0" applyProtection="0">
      <alignment horizontal="left" vertical="center" indent="1"/>
    </xf>
    <xf numFmtId="174" fontId="112" fillId="0" borderId="40" applyNumberFormat="0" applyProtection="0">
      <alignment horizontal="right" vertical="center"/>
    </xf>
    <xf numFmtId="174" fontId="111" fillId="0" borderId="41" applyNumberFormat="0" applyProtection="0">
      <alignment horizontal="right" vertical="center"/>
    </xf>
    <xf numFmtId="174" fontId="112" fillId="126" borderId="39" applyNumberFormat="0" applyAlignment="0" applyProtection="0">
      <alignment horizontal="left" vertical="center" indent="1"/>
    </xf>
    <xf numFmtId="0" fontId="113" fillId="127" borderId="41" applyNumberFormat="0" applyAlignment="0">
      <alignment horizontal="left" vertical="center" indent="1"/>
      <protection locked="0"/>
    </xf>
    <xf numFmtId="0" fontId="113" fillId="128" borderId="41" applyNumberFormat="0" applyAlignment="0" applyProtection="0">
      <alignment horizontal="left" vertical="center" indent="1"/>
    </xf>
    <xf numFmtId="174" fontId="112" fillId="129" borderId="40" applyNumberFormat="0" applyBorder="0">
      <alignment horizontal="right" vertical="center"/>
      <protection locked="0"/>
    </xf>
    <xf numFmtId="0" fontId="113" fillId="127" borderId="41" applyNumberFormat="0" applyAlignment="0">
      <alignment horizontal="left" vertical="center" indent="1"/>
      <protection locked="0"/>
    </xf>
    <xf numFmtId="174" fontId="111" fillId="128" borderId="41" applyNumberFormat="0" applyProtection="0">
      <alignment horizontal="right" vertical="center"/>
    </xf>
    <xf numFmtId="174" fontId="111" fillId="129" borderId="41" applyNumberFormat="0" applyBorder="0">
      <alignment horizontal="right" vertical="center"/>
      <protection locked="0"/>
    </xf>
    <xf numFmtId="174" fontId="114" fillId="130" borderId="42" applyNumberFormat="0" applyBorder="0" applyAlignment="0" applyProtection="0">
      <alignment horizontal="right" vertical="center" indent="1"/>
    </xf>
    <xf numFmtId="174" fontId="115" fillId="131" borderId="42" applyNumberFormat="0" applyBorder="0" applyAlignment="0" applyProtection="0">
      <alignment horizontal="right" vertical="center" indent="1"/>
    </xf>
    <xf numFmtId="174" fontId="115" fillId="132" borderId="42" applyNumberFormat="0" applyBorder="0" applyAlignment="0" applyProtection="0">
      <alignment horizontal="right" vertical="center" indent="1"/>
    </xf>
    <xf numFmtId="174" fontId="116" fillId="133" borderId="42" applyNumberFormat="0" applyBorder="0" applyAlignment="0" applyProtection="0">
      <alignment horizontal="right" vertical="center" indent="1"/>
    </xf>
    <xf numFmtId="174" fontId="116" fillId="134" borderId="42" applyNumberFormat="0" applyBorder="0" applyAlignment="0" applyProtection="0">
      <alignment horizontal="right" vertical="center" indent="1"/>
    </xf>
    <xf numFmtId="174" fontId="116" fillId="135" borderId="42" applyNumberFormat="0" applyBorder="0" applyAlignment="0" applyProtection="0">
      <alignment horizontal="right" vertical="center" indent="1"/>
    </xf>
    <xf numFmtId="174" fontId="117" fillId="136" borderId="42" applyNumberFormat="0" applyBorder="0" applyAlignment="0" applyProtection="0">
      <alignment horizontal="right" vertical="center" indent="1"/>
    </xf>
    <xf numFmtId="174" fontId="117" fillId="137" borderId="42" applyNumberFormat="0" applyBorder="0" applyAlignment="0" applyProtection="0">
      <alignment horizontal="right" vertical="center" indent="1"/>
    </xf>
    <xf numFmtId="174" fontId="117" fillId="138" borderId="42" applyNumberFormat="0" applyBorder="0" applyAlignment="0" applyProtection="0">
      <alignment horizontal="right" vertical="center" indent="1"/>
    </xf>
    <xf numFmtId="0" fontId="118" fillId="0" borderId="39" applyNumberFormat="0" applyFont="0" applyFill="0" applyAlignment="0" applyProtection="0"/>
    <xf numFmtId="174" fontId="119" fillId="126" borderId="0" applyNumberFormat="0" applyAlignment="0" applyProtection="0">
      <alignment horizontal="left" vertical="center" indent="1"/>
    </xf>
    <xf numFmtId="0" fontId="118" fillId="0" borderId="43" applyNumberFormat="0" applyFont="0" applyFill="0" applyAlignment="0" applyProtection="0"/>
    <xf numFmtId="174" fontId="112" fillId="0" borderId="40" applyNumberFormat="0" applyFill="0" applyBorder="0" applyAlignment="0" applyProtection="0">
      <alignment horizontal="right" vertical="center"/>
    </xf>
    <xf numFmtId="174" fontId="112" fillId="126" borderId="39" applyNumberFormat="0" applyAlignment="0" applyProtection="0">
      <alignment horizontal="left" vertical="center" indent="1"/>
    </xf>
    <xf numFmtId="0" fontId="111" fillId="125" borderId="41" applyNumberFormat="0" applyAlignment="0" applyProtection="0">
      <alignment horizontal="left" vertical="center" indent="1"/>
    </xf>
    <xf numFmtId="0" fontId="113" fillId="139" borderId="39" applyNumberFormat="0" applyAlignment="0" applyProtection="0">
      <alignment horizontal="left" vertical="center" indent="1"/>
    </xf>
    <xf numFmtId="0" fontId="113" fillId="140" borderId="39" applyNumberFormat="0" applyAlignment="0" applyProtection="0">
      <alignment horizontal="left" vertical="center" indent="1"/>
    </xf>
    <xf numFmtId="0" fontId="113" fillId="141" borderId="39" applyNumberFormat="0" applyAlignment="0" applyProtection="0">
      <alignment horizontal="left" vertical="center" indent="1"/>
    </xf>
    <xf numFmtId="0" fontId="113" fillId="129" borderId="39" applyNumberFormat="0" applyAlignment="0" applyProtection="0">
      <alignment horizontal="left" vertical="center" indent="1"/>
    </xf>
    <xf numFmtId="0" fontId="113" fillId="128" borderId="41" applyNumberFormat="0" applyAlignment="0" applyProtection="0">
      <alignment horizontal="left" vertical="center" indent="1"/>
    </xf>
    <xf numFmtId="0" fontId="120" fillId="0" borderId="44" applyNumberFormat="0" applyFill="0" applyBorder="0" applyAlignment="0" applyProtection="0"/>
    <xf numFmtId="0" fontId="121" fillId="0" borderId="44" applyNumberFormat="0" applyBorder="0" applyAlignment="0" applyProtection="0"/>
    <xf numFmtId="0" fontId="120" fillId="127" borderId="41" applyNumberFormat="0" applyAlignment="0">
      <alignment horizontal="left" vertical="center" indent="1"/>
      <protection locked="0"/>
    </xf>
    <xf numFmtId="0" fontId="120" fillId="127" borderId="41" applyNumberFormat="0" applyAlignment="0">
      <alignment horizontal="left" vertical="center" indent="1"/>
      <protection locked="0"/>
    </xf>
    <xf numFmtId="0" fontId="120" fillId="128" borderId="41" applyNumberFormat="0" applyAlignment="0" applyProtection="0">
      <alignment horizontal="left" vertical="center" indent="1"/>
    </xf>
    <xf numFmtId="174" fontId="122" fillId="128" borderId="41" applyNumberFormat="0" applyProtection="0">
      <alignment horizontal="right" vertical="center"/>
    </xf>
    <xf numFmtId="174" fontId="123" fillId="129" borderId="40" applyNumberFormat="0" applyBorder="0">
      <alignment horizontal="right" vertical="center"/>
      <protection locked="0"/>
    </xf>
    <xf numFmtId="174" fontId="122" fillId="129" borderId="41" applyNumberFormat="0" applyBorder="0">
      <alignment horizontal="right" vertical="center"/>
      <protection locked="0"/>
    </xf>
    <xf numFmtId="174" fontId="112" fillId="0" borderId="40" applyNumberFormat="0" applyFill="0" applyBorder="0" applyAlignment="0" applyProtection="0">
      <alignment horizontal="right" vertical="center"/>
    </xf>
    <xf numFmtId="0" fontId="18" fillId="0" borderId="0"/>
    <xf numFmtId="166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175" fontId="126" fillId="0" borderId="0"/>
    <xf numFmtId="0" fontId="10" fillId="0" borderId="0"/>
    <xf numFmtId="9" fontId="126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9" fontId="126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5" fontId="127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2" fillId="0" borderId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90">
    <xf numFmtId="0" fontId="0" fillId="0" borderId="0" xfId="0"/>
    <xf numFmtId="9" fontId="21" fillId="0" borderId="0" xfId="461" applyFont="1" applyAlignment="1">
      <alignment horizontal="center" vertical="center"/>
    </xf>
    <xf numFmtId="0" fontId="21" fillId="0" borderId="0" xfId="1145" applyFont="1" applyAlignment="1">
      <alignment horizontal="center" vertical="center"/>
    </xf>
    <xf numFmtId="0" fontId="21" fillId="0" borderId="0" xfId="1145" applyFont="1" applyAlignment="1">
      <alignment horizontal="left" vertical="center"/>
    </xf>
    <xf numFmtId="0" fontId="21" fillId="0" borderId="0" xfId="1145" applyFont="1"/>
    <xf numFmtId="0" fontId="110" fillId="0" borderId="0" xfId="1145" applyFont="1" applyAlignment="1">
      <alignment horizontal="center" vertical="center"/>
    </xf>
    <xf numFmtId="0" fontId="22" fillId="0" borderId="0" xfId="1145" applyFont="1"/>
    <xf numFmtId="176" fontId="69" fillId="0" borderId="0" xfId="1145" applyNumberFormat="1" applyFont="1" applyAlignment="1">
      <alignment horizontal="center" vertical="center"/>
    </xf>
    <xf numFmtId="176" fontId="106" fillId="0" borderId="0" xfId="1145" applyNumberFormat="1" applyFont="1" applyAlignment="1">
      <alignment horizontal="center" vertical="center"/>
    </xf>
    <xf numFmtId="0" fontId="106" fillId="0" borderId="0" xfId="1145" applyFont="1" applyAlignment="1">
      <alignment horizontal="left" vertical="center"/>
    </xf>
    <xf numFmtId="176" fontId="21" fillId="0" borderId="0" xfId="1145" applyNumberFormat="1" applyFont="1" applyAlignment="1">
      <alignment horizontal="center" vertical="center"/>
    </xf>
    <xf numFmtId="0" fontId="124" fillId="124" borderId="0" xfId="1145" applyFont="1" applyFill="1" applyAlignment="1">
      <alignment horizontal="center" vertical="center"/>
    </xf>
    <xf numFmtId="0" fontId="124" fillId="0" borderId="0" xfId="1145" applyFont="1" applyAlignment="1">
      <alignment horizontal="left" vertical="center"/>
    </xf>
    <xf numFmtId="176" fontId="124" fillId="0" borderId="0" xfId="1145" applyNumberFormat="1" applyFont="1" applyAlignment="1">
      <alignment horizontal="center" vertical="center"/>
    </xf>
    <xf numFmtId="0" fontId="124" fillId="0" borderId="0" xfId="1145" applyFont="1"/>
    <xf numFmtId="0" fontId="22" fillId="0" borderId="0" xfId="1145" applyFont="1" applyAlignment="1">
      <alignment horizontal="center" vertical="center"/>
    </xf>
    <xf numFmtId="0" fontId="124" fillId="124" borderId="0" xfId="1145" applyFont="1" applyFill="1" applyAlignment="1">
      <alignment horizontal="left" vertical="center"/>
    </xf>
    <xf numFmtId="0" fontId="21" fillId="0" borderId="0" xfId="1145" applyFont="1" applyFill="1"/>
    <xf numFmtId="0" fontId="22" fillId="0" borderId="0" xfId="1145" applyFont="1" applyFill="1"/>
    <xf numFmtId="2" fontId="124" fillId="124" borderId="0" xfId="1145" applyNumberFormat="1" applyFont="1" applyFill="1" applyAlignment="1">
      <alignment horizontal="center" vertical="center"/>
    </xf>
    <xf numFmtId="0" fontId="108" fillId="124" borderId="0" xfId="1145" applyFont="1" applyFill="1" applyAlignment="1">
      <alignment horizontal="center"/>
    </xf>
    <xf numFmtId="0" fontId="108" fillId="0" borderId="0" xfId="1145" applyFont="1" applyAlignment="1">
      <alignment horizontal="center"/>
    </xf>
    <xf numFmtId="0" fontId="105" fillId="117" borderId="0" xfId="1145" applyFont="1" applyFill="1" applyAlignment="1">
      <alignment horizontal="center" vertical="center" wrapText="1"/>
    </xf>
    <xf numFmtId="176" fontId="105" fillId="117" borderId="0" xfId="1145" applyNumberFormat="1" applyFont="1" applyFill="1" applyAlignment="1">
      <alignment horizontal="center" vertical="center"/>
    </xf>
    <xf numFmtId="0" fontId="22" fillId="117" borderId="0" xfId="1145" applyFont="1" applyFill="1" applyAlignment="1">
      <alignment horizontal="center" vertical="center"/>
    </xf>
    <xf numFmtId="0" fontId="22" fillId="119" borderId="0" xfId="1145" applyFont="1" applyFill="1" applyAlignment="1">
      <alignment horizontal="center" vertical="center"/>
    </xf>
    <xf numFmtId="0" fontId="22" fillId="119" borderId="0" xfId="1145" applyFont="1" applyFill="1" applyAlignment="1">
      <alignment horizontal="right" vertical="center"/>
    </xf>
    <xf numFmtId="0" fontId="124" fillId="0" borderId="0" xfId="1145" applyFont="1" applyFill="1" applyAlignment="1">
      <alignment horizontal="center" vertical="center"/>
    </xf>
    <xf numFmtId="0" fontId="124" fillId="0" borderId="0" xfId="1145" applyFont="1" applyFill="1" applyAlignment="1">
      <alignment horizontal="left" vertical="center"/>
    </xf>
    <xf numFmtId="176" fontId="124" fillId="0" borderId="0" xfId="1145" applyNumberFormat="1" applyFont="1" applyFill="1" applyAlignment="1">
      <alignment horizontal="center" vertical="center"/>
    </xf>
    <xf numFmtId="0" fontId="21" fillId="0" borderId="0" xfId="1145" applyFont="1" applyFill="1" applyAlignment="1">
      <alignment horizontal="left" vertical="center"/>
    </xf>
    <xf numFmtId="0" fontId="22" fillId="142" borderId="0" xfId="1145" applyFont="1" applyFill="1" applyAlignment="1">
      <alignment horizontal="center" vertical="center"/>
    </xf>
    <xf numFmtId="176" fontId="21" fillId="142" borderId="0" xfId="1145" applyNumberFormat="1" applyFont="1" applyFill="1" applyAlignment="1">
      <alignment horizontal="center" vertical="center"/>
    </xf>
    <xf numFmtId="0" fontId="22" fillId="147" borderId="0" xfId="1145" applyFont="1" applyFill="1" applyAlignment="1">
      <alignment horizontal="center" vertical="center"/>
    </xf>
    <xf numFmtId="176" fontId="21" fillId="147" borderId="0" xfId="1145" applyNumberFormat="1" applyFont="1" applyFill="1" applyAlignment="1">
      <alignment horizontal="center" vertical="center"/>
    </xf>
    <xf numFmtId="0" fontId="110" fillId="144" borderId="0" xfId="1145" applyFont="1" applyFill="1" applyAlignment="1">
      <alignment horizontal="center" vertical="center"/>
    </xf>
    <xf numFmtId="176" fontId="105" fillId="144" borderId="0" xfId="1145" applyNumberFormat="1" applyFont="1" applyFill="1" applyAlignment="1">
      <alignment horizontal="center" vertical="center"/>
    </xf>
    <xf numFmtId="0" fontId="22" fillId="144" borderId="0" xfId="1145" applyFont="1" applyFill="1" applyAlignment="1">
      <alignment horizontal="center" vertical="center"/>
    </xf>
    <xf numFmtId="176" fontId="106" fillId="147" borderId="0" xfId="1145" applyNumberFormat="1" applyFont="1" applyFill="1" applyAlignment="1">
      <alignment horizontal="center" vertical="center"/>
    </xf>
    <xf numFmtId="0" fontId="129" fillId="117" borderId="0" xfId="1145" applyFont="1" applyFill="1" applyAlignment="1">
      <alignment horizontal="center" vertical="center" wrapText="1"/>
    </xf>
    <xf numFmtId="9" fontId="105" fillId="144" borderId="0" xfId="461" applyFont="1" applyFill="1" applyAlignment="1">
      <alignment horizontal="center" vertical="center"/>
    </xf>
    <xf numFmtId="9" fontId="106" fillId="147" borderId="0" xfId="461" applyFont="1" applyFill="1" applyAlignment="1">
      <alignment horizontal="center" vertical="center"/>
    </xf>
    <xf numFmtId="9" fontId="21" fillId="142" borderId="0" xfId="461" applyFont="1" applyFill="1" applyAlignment="1">
      <alignment horizontal="center" vertical="center"/>
    </xf>
    <xf numFmtId="9" fontId="124" fillId="0" borderId="0" xfId="461" applyFont="1" applyFill="1" applyAlignment="1">
      <alignment horizontal="center" vertical="center"/>
    </xf>
    <xf numFmtId="9" fontId="21" fillId="147" borderId="0" xfId="461" applyFont="1" applyFill="1" applyAlignment="1">
      <alignment horizontal="center" vertical="center"/>
    </xf>
    <xf numFmtId="9" fontId="105" fillId="117" borderId="0" xfId="461" applyFont="1" applyFill="1" applyAlignment="1">
      <alignment horizontal="center" vertical="center"/>
    </xf>
    <xf numFmtId="0" fontId="105" fillId="123" borderId="0" xfId="1145" applyFont="1" applyFill="1" applyAlignment="1">
      <alignment horizontal="center" vertical="center" wrapText="1"/>
    </xf>
    <xf numFmtId="0" fontId="129" fillId="123" borderId="0" xfId="1145" applyFont="1" applyFill="1" applyAlignment="1">
      <alignment horizontal="center" vertical="center" wrapText="1"/>
    </xf>
    <xf numFmtId="0" fontId="105" fillId="121" borderId="0" xfId="1145" applyFont="1" applyFill="1" applyAlignment="1">
      <alignment horizontal="center" vertical="center" wrapText="1"/>
    </xf>
    <xf numFmtId="0" fontId="129" fillId="121" borderId="0" xfId="1145" applyFont="1" applyFill="1" applyAlignment="1">
      <alignment horizontal="center" vertical="center" wrapText="1"/>
    </xf>
    <xf numFmtId="176" fontId="21" fillId="118" borderId="0" xfId="1145" applyNumberFormat="1" applyFont="1" applyFill="1" applyAlignment="1">
      <alignment horizontal="center" vertical="center"/>
    </xf>
    <xf numFmtId="9" fontId="21" fillId="118" borderId="0" xfId="461" applyFont="1" applyFill="1" applyAlignment="1">
      <alignment horizontal="center" vertical="center"/>
    </xf>
    <xf numFmtId="176" fontId="21" fillId="146" borderId="0" xfId="1145" applyNumberFormat="1" applyFont="1" applyFill="1" applyAlignment="1">
      <alignment horizontal="center" vertical="center"/>
    </xf>
    <xf numFmtId="9" fontId="21" fillId="146" borderId="0" xfId="461" applyFont="1" applyFill="1" applyAlignment="1">
      <alignment horizontal="center" vertical="center"/>
    </xf>
    <xf numFmtId="176" fontId="106" fillId="143" borderId="0" xfId="1145" applyNumberFormat="1" applyFont="1" applyFill="1" applyAlignment="1">
      <alignment horizontal="center" vertical="center"/>
    </xf>
    <xf numFmtId="9" fontId="106" fillId="143" borderId="0" xfId="461" applyFont="1" applyFill="1" applyAlignment="1">
      <alignment horizontal="center" vertical="center"/>
    </xf>
    <xf numFmtId="176" fontId="21" fillId="143" borderId="0" xfId="1145" applyNumberFormat="1" applyFont="1" applyFill="1" applyAlignment="1">
      <alignment horizontal="center" vertical="center"/>
    </xf>
    <xf numFmtId="9" fontId="21" fillId="143" borderId="0" xfId="461" applyFont="1" applyFill="1" applyAlignment="1">
      <alignment horizontal="center" vertical="center"/>
    </xf>
    <xf numFmtId="176" fontId="105" fillId="122" borderId="0" xfId="1145" applyNumberFormat="1" applyFont="1" applyFill="1" applyAlignment="1">
      <alignment horizontal="center" vertical="center"/>
    </xf>
    <xf numFmtId="9" fontId="105" fillId="122" borderId="0" xfId="461" applyFont="1" applyFill="1" applyAlignment="1">
      <alignment horizontal="center" vertical="center"/>
    </xf>
    <xf numFmtId="176" fontId="105" fillId="123" borderId="0" xfId="1145" applyNumberFormat="1" applyFont="1" applyFill="1" applyAlignment="1">
      <alignment horizontal="center" vertical="center"/>
    </xf>
    <xf numFmtId="9" fontId="105" fillId="123" borderId="0" xfId="461" applyFont="1" applyFill="1" applyAlignment="1">
      <alignment horizontal="center" vertical="center"/>
    </xf>
    <xf numFmtId="176" fontId="105" fillId="149" borderId="0" xfId="1145" applyNumberFormat="1" applyFont="1" applyFill="1" applyAlignment="1">
      <alignment horizontal="center" vertical="center"/>
    </xf>
    <xf numFmtId="9" fontId="105" fillId="149" borderId="0" xfId="461" applyFont="1" applyFill="1" applyAlignment="1">
      <alignment horizontal="center" vertical="center"/>
    </xf>
    <xf numFmtId="176" fontId="106" fillId="148" borderId="0" xfId="1145" applyNumberFormat="1" applyFont="1" applyFill="1" applyAlignment="1">
      <alignment horizontal="center" vertical="center"/>
    </xf>
    <xf numFmtId="9" fontId="106" fillId="148" borderId="0" xfId="461" applyFont="1" applyFill="1" applyAlignment="1">
      <alignment horizontal="center" vertical="center"/>
    </xf>
    <xf numFmtId="176" fontId="21" fillId="148" borderId="0" xfId="1145" applyNumberFormat="1" applyFont="1" applyFill="1" applyAlignment="1">
      <alignment horizontal="center" vertical="center"/>
    </xf>
    <xf numFmtId="9" fontId="21" fillId="148" borderId="0" xfId="461" applyFont="1" applyFill="1" applyAlignment="1">
      <alignment horizontal="center" vertical="center"/>
    </xf>
    <xf numFmtId="176" fontId="21" fillId="145" borderId="0" xfId="1145" applyNumberFormat="1" applyFont="1" applyFill="1" applyAlignment="1">
      <alignment horizontal="center" vertical="center"/>
    </xf>
    <xf numFmtId="9" fontId="21" fillId="145" borderId="0" xfId="461" applyFont="1" applyFill="1" applyAlignment="1">
      <alignment horizontal="center" vertical="center"/>
    </xf>
    <xf numFmtId="0" fontId="21" fillId="0" borderId="0" xfId="1145" applyFont="1" applyFill="1" applyAlignment="1">
      <alignment horizontal="center" vertical="center"/>
    </xf>
    <xf numFmtId="176" fontId="109" fillId="0" borderId="0" xfId="1145" applyNumberFormat="1" applyFont="1" applyFill="1" applyAlignment="1">
      <alignment horizontal="center" vertical="center"/>
    </xf>
    <xf numFmtId="176" fontId="21" fillId="0" borderId="0" xfId="1145" applyNumberFormat="1" applyFont="1" applyFill="1" applyAlignment="1">
      <alignment horizontal="center" vertical="center"/>
    </xf>
    <xf numFmtId="9" fontId="21" fillId="0" borderId="0" xfId="461" applyFont="1" applyFill="1" applyAlignment="1">
      <alignment horizontal="center" vertical="center"/>
    </xf>
    <xf numFmtId="176" fontId="106" fillId="148" borderId="0" xfId="1145" applyNumberFormat="1" applyFont="1" applyFill="1" applyAlignment="1">
      <alignment horizontal="left" vertical="center"/>
    </xf>
    <xf numFmtId="176" fontId="21" fillId="145" borderId="0" xfId="1145" applyNumberFormat="1" applyFont="1" applyFill="1" applyAlignment="1">
      <alignment horizontal="left" vertical="center"/>
    </xf>
    <xf numFmtId="176" fontId="124" fillId="0" borderId="0" xfId="1145" applyNumberFormat="1" applyFont="1" applyFill="1" applyAlignment="1">
      <alignment horizontal="left" vertical="center"/>
    </xf>
    <xf numFmtId="176" fontId="21" fillId="0" borderId="0" xfId="1145" applyNumberFormat="1" applyFont="1" applyAlignment="1">
      <alignment horizontal="left" vertical="center"/>
    </xf>
    <xf numFmtId="176" fontId="21" fillId="146" borderId="0" xfId="1145" applyNumberFormat="1" applyFont="1" applyFill="1" applyAlignment="1">
      <alignment horizontal="left" vertical="center"/>
    </xf>
    <xf numFmtId="176" fontId="21" fillId="143" borderId="0" xfId="1145" applyNumberFormat="1" applyFont="1" applyFill="1" applyAlignment="1">
      <alignment horizontal="left" vertical="center"/>
    </xf>
    <xf numFmtId="176" fontId="21" fillId="118" borderId="0" xfId="1145" applyNumberFormat="1" applyFont="1" applyFill="1" applyAlignment="1">
      <alignment horizontal="left" vertical="center"/>
    </xf>
    <xf numFmtId="176" fontId="106" fillId="145" borderId="0" xfId="1145" applyNumberFormat="1" applyFont="1" applyFill="1" applyAlignment="1">
      <alignment horizontal="left" vertical="center"/>
    </xf>
    <xf numFmtId="176" fontId="106" fillId="142" borderId="0" xfId="1145" applyNumberFormat="1" applyFont="1" applyFill="1" applyAlignment="1">
      <alignment horizontal="center" vertical="center"/>
    </xf>
    <xf numFmtId="9" fontId="106" fillId="142" borderId="0" xfId="461" applyFont="1" applyFill="1" applyAlignment="1">
      <alignment horizontal="center" vertical="center"/>
    </xf>
    <xf numFmtId="176" fontId="106" fillId="145" borderId="0" xfId="1145" applyNumberFormat="1" applyFont="1" applyFill="1" applyAlignment="1">
      <alignment horizontal="center" vertical="center"/>
    </xf>
    <xf numFmtId="9" fontId="106" fillId="145" borderId="0" xfId="461" applyFont="1" applyFill="1" applyAlignment="1">
      <alignment horizontal="center" vertical="center"/>
    </xf>
    <xf numFmtId="176" fontId="106" fillId="146" borderId="0" xfId="1145" applyNumberFormat="1" applyFont="1" applyFill="1" applyAlignment="1">
      <alignment horizontal="center" vertical="center"/>
    </xf>
    <xf numFmtId="9" fontId="106" fillId="146" borderId="0" xfId="461" applyFont="1" applyFill="1" applyAlignment="1">
      <alignment horizontal="center" vertical="center"/>
    </xf>
    <xf numFmtId="176" fontId="21" fillId="0" borderId="0" xfId="1145" applyNumberFormat="1" applyFont="1" applyFill="1" applyAlignment="1">
      <alignment horizontal="left" vertical="center"/>
    </xf>
    <xf numFmtId="176" fontId="69" fillId="148" borderId="0" xfId="1145" applyNumberFormat="1" applyFont="1" applyFill="1" applyAlignment="1">
      <alignment horizontal="left" vertical="center"/>
    </xf>
    <xf numFmtId="176" fontId="69" fillId="148" borderId="0" xfId="1145" applyNumberFormat="1" applyFont="1" applyFill="1" applyAlignment="1">
      <alignment horizontal="center" vertical="center"/>
    </xf>
    <xf numFmtId="176" fontId="69" fillId="143" borderId="0" xfId="1145" applyNumberFormat="1" applyFont="1" applyFill="1" applyAlignment="1">
      <alignment horizontal="left" vertical="center"/>
    </xf>
    <xf numFmtId="176" fontId="69" fillId="143" borderId="0" xfId="1145" applyNumberFormat="1" applyFont="1" applyFill="1" applyAlignment="1">
      <alignment horizontal="center" vertical="center"/>
    </xf>
    <xf numFmtId="9" fontId="69" fillId="143" borderId="0" xfId="461" applyFont="1" applyFill="1" applyAlignment="1">
      <alignment horizontal="center" vertical="center"/>
    </xf>
    <xf numFmtId="176" fontId="69" fillId="147" borderId="0" xfId="1145" applyNumberFormat="1" applyFont="1" applyFill="1" applyAlignment="1">
      <alignment horizontal="left" vertical="center"/>
    </xf>
    <xf numFmtId="176" fontId="69" fillId="147" borderId="0" xfId="1145" applyNumberFormat="1" applyFont="1" applyFill="1" applyAlignment="1">
      <alignment horizontal="center" vertical="center"/>
    </xf>
    <xf numFmtId="176" fontId="21" fillId="146" borderId="0" xfId="461" applyNumberFormat="1" applyFont="1" applyFill="1" applyAlignment="1">
      <alignment horizontal="center" vertical="center"/>
    </xf>
    <xf numFmtId="176" fontId="124" fillId="0" borderId="0" xfId="461" applyNumberFormat="1" applyFont="1" applyFill="1" applyAlignment="1">
      <alignment horizontal="center" vertical="center"/>
    </xf>
    <xf numFmtId="176" fontId="21" fillId="0" borderId="0" xfId="461" applyNumberFormat="1" applyFont="1" applyAlignment="1">
      <alignment horizontal="center" vertical="center"/>
    </xf>
    <xf numFmtId="176" fontId="21" fillId="143" borderId="0" xfId="461" applyNumberFormat="1" applyFont="1" applyFill="1" applyAlignment="1">
      <alignment horizontal="center" vertical="center"/>
    </xf>
    <xf numFmtId="176" fontId="21" fillId="118" borderId="0" xfId="461" applyNumberFormat="1" applyFont="1" applyFill="1" applyAlignment="1">
      <alignment horizontal="center" vertical="center"/>
    </xf>
    <xf numFmtId="0" fontId="22" fillId="0" borderId="0" xfId="1145" applyFont="1" applyFill="1" applyAlignment="1">
      <alignment horizontal="center" vertical="center"/>
    </xf>
    <xf numFmtId="0" fontId="106" fillId="0" borderId="0" xfId="1145" applyFont="1" applyFill="1" applyAlignment="1">
      <alignment horizontal="left" vertical="center"/>
    </xf>
    <xf numFmtId="176" fontId="106" fillId="0" borderId="0" xfId="1145" applyNumberFormat="1" applyFont="1" applyFill="1" applyAlignment="1">
      <alignment horizontal="center" vertical="center"/>
    </xf>
    <xf numFmtId="9" fontId="106" fillId="0" borderId="0" xfId="461" applyFont="1" applyFill="1" applyAlignment="1">
      <alignment horizontal="center" vertical="center"/>
    </xf>
    <xf numFmtId="0" fontId="106" fillId="0" borderId="0" xfId="1145" applyFont="1" applyFill="1"/>
    <xf numFmtId="1" fontId="124" fillId="0" borderId="0" xfId="1145" applyNumberFormat="1" applyFont="1" applyFill="1" applyAlignment="1">
      <alignment horizontal="center" vertical="center"/>
    </xf>
    <xf numFmtId="0" fontId="124" fillId="0" borderId="0" xfId="1145" applyFont="1" applyFill="1"/>
    <xf numFmtId="0" fontId="22" fillId="0" borderId="0" xfId="1145" applyFont="1" applyFill="1" applyAlignment="1">
      <alignment horizontal="right" vertical="center"/>
    </xf>
    <xf numFmtId="176" fontId="69" fillId="119" borderId="0" xfId="1145" applyNumberFormat="1" applyFont="1" applyFill="1" applyAlignment="1">
      <alignment horizontal="left" vertical="center"/>
    </xf>
    <xf numFmtId="176" fontId="69" fillId="119" borderId="0" xfId="1145" applyNumberFormat="1" applyFont="1" applyFill="1" applyAlignment="1">
      <alignment horizontal="center" vertical="center"/>
    </xf>
    <xf numFmtId="0" fontId="69" fillId="147" borderId="0" xfId="1145" applyFont="1" applyFill="1" applyAlignment="1">
      <alignment horizontal="center" vertical="center" wrapText="1"/>
    </xf>
    <xf numFmtId="0" fontId="51" fillId="147" borderId="0" xfId="1145" applyFont="1" applyFill="1" applyAlignment="1">
      <alignment horizontal="center" vertical="center" wrapText="1"/>
    </xf>
    <xf numFmtId="176" fontId="21" fillId="0" borderId="0" xfId="461" applyNumberFormat="1" applyFont="1" applyFill="1" applyAlignment="1">
      <alignment horizontal="center" vertical="center"/>
    </xf>
    <xf numFmtId="176" fontId="69" fillId="120" borderId="0" xfId="1145" applyNumberFormat="1" applyFont="1" applyFill="1" applyAlignment="1">
      <alignment horizontal="left" vertical="center"/>
    </xf>
    <xf numFmtId="176" fontId="69" fillId="120" borderId="0" xfId="1145" applyNumberFormat="1" applyFont="1" applyFill="1" applyAlignment="1">
      <alignment horizontal="center" vertical="center"/>
    </xf>
    <xf numFmtId="9" fontId="69" fillId="120" borderId="0" xfId="461" applyFont="1" applyFill="1" applyAlignment="1">
      <alignment horizontal="center" vertical="center"/>
    </xf>
    <xf numFmtId="0" fontId="69" fillId="148" borderId="0" xfId="1145" applyFont="1" applyFill="1" applyAlignment="1">
      <alignment horizontal="center" vertical="center" wrapText="1"/>
    </xf>
    <xf numFmtId="0" fontId="51" fillId="148" borderId="0" xfId="1145" applyFont="1" applyFill="1" applyAlignment="1">
      <alignment horizontal="center" vertical="center" wrapText="1"/>
    </xf>
    <xf numFmtId="0" fontId="69" fillId="143" borderId="0" xfId="1145" applyFont="1" applyFill="1" applyAlignment="1">
      <alignment horizontal="center" vertical="center" wrapText="1"/>
    </xf>
    <xf numFmtId="0" fontId="51" fillId="143" borderId="0" xfId="1145" applyFont="1" applyFill="1" applyAlignment="1">
      <alignment horizontal="center" vertical="center" wrapText="1"/>
    </xf>
    <xf numFmtId="176" fontId="69" fillId="118" borderId="0" xfId="1145" applyNumberFormat="1" applyFont="1" applyFill="1" applyAlignment="1">
      <alignment horizontal="left" vertical="center"/>
    </xf>
    <xf numFmtId="176" fontId="69" fillId="118" borderId="0" xfId="1145" applyNumberFormat="1" applyFont="1" applyFill="1" applyAlignment="1">
      <alignment horizontal="center" vertical="center"/>
    </xf>
    <xf numFmtId="9" fontId="69" fillId="118" borderId="0" xfId="461" applyFont="1" applyFill="1" applyAlignment="1">
      <alignment horizontal="center" vertical="center"/>
    </xf>
    <xf numFmtId="176" fontId="69" fillId="120" borderId="0" xfId="461" applyNumberFormat="1" applyFont="1" applyFill="1" applyAlignment="1">
      <alignment horizontal="center" vertical="center"/>
    </xf>
    <xf numFmtId="176" fontId="21" fillId="145" borderId="0" xfId="461" applyNumberFormat="1" applyFont="1" applyFill="1" applyAlignment="1">
      <alignment horizontal="center" vertical="center"/>
    </xf>
    <xf numFmtId="176" fontId="106" fillId="148" borderId="0" xfId="461" applyNumberFormat="1" applyFont="1" applyFill="1" applyAlignment="1">
      <alignment horizontal="center" vertical="center"/>
    </xf>
    <xf numFmtId="176" fontId="106" fillId="145" borderId="0" xfId="461" applyNumberFormat="1" applyFont="1" applyFill="1" applyAlignment="1">
      <alignment horizontal="center" vertical="center"/>
    </xf>
    <xf numFmtId="176" fontId="69" fillId="118" borderId="0" xfId="461" applyNumberFormat="1" applyFont="1" applyFill="1" applyAlignment="1">
      <alignment horizontal="center" vertical="center"/>
    </xf>
    <xf numFmtId="176" fontId="69" fillId="143" borderId="0" xfId="461" applyNumberFormat="1" applyFont="1" applyFill="1" applyAlignment="1">
      <alignment horizontal="center" vertical="center"/>
    </xf>
    <xf numFmtId="176" fontId="125" fillId="118" borderId="0" xfId="461" applyNumberFormat="1" applyFont="1" applyFill="1" applyAlignment="1">
      <alignment horizontal="center" vertical="center"/>
    </xf>
    <xf numFmtId="176" fontId="107" fillId="0" borderId="0" xfId="461" applyNumberFormat="1" applyFont="1" applyFill="1" applyAlignment="1">
      <alignment horizontal="center" vertical="center"/>
    </xf>
    <xf numFmtId="176" fontId="109" fillId="0" borderId="0" xfId="461" applyNumberFormat="1" applyFont="1" applyFill="1" applyAlignment="1">
      <alignment horizontal="center" vertical="center"/>
    </xf>
    <xf numFmtId="176" fontId="22" fillId="0" borderId="0" xfId="461" applyNumberFormat="1" applyFont="1" applyFill="1" applyAlignment="1">
      <alignment horizontal="center" vertical="center"/>
    </xf>
    <xf numFmtId="9" fontId="125" fillId="118" borderId="0" xfId="461" applyFont="1" applyFill="1" applyAlignment="1">
      <alignment horizontal="center" vertical="center"/>
    </xf>
    <xf numFmtId="9" fontId="107" fillId="0" borderId="0" xfId="461" applyFont="1" applyFill="1" applyAlignment="1">
      <alignment horizontal="center" vertical="center"/>
    </xf>
    <xf numFmtId="9" fontId="130" fillId="118" borderId="0" xfId="461" applyFont="1" applyFill="1" applyAlignment="1">
      <alignment horizontal="center" vertical="center"/>
    </xf>
    <xf numFmtId="176" fontId="130" fillId="0" borderId="0" xfId="1145" applyNumberFormat="1" applyFont="1" applyAlignment="1">
      <alignment horizontal="center" vertical="center"/>
    </xf>
    <xf numFmtId="176" fontId="130" fillId="118" borderId="0" xfId="461" applyNumberFormat="1" applyFont="1" applyFill="1" applyAlignment="1">
      <alignment horizontal="center" vertical="center"/>
    </xf>
    <xf numFmtId="9" fontId="131" fillId="0" borderId="0" xfId="461" applyFont="1" applyFill="1" applyAlignment="1">
      <alignment horizontal="center" vertical="center"/>
    </xf>
    <xf numFmtId="176" fontId="131" fillId="0" borderId="0" xfId="1145" applyNumberFormat="1" applyFont="1" applyFill="1" applyAlignment="1">
      <alignment horizontal="center" vertical="center"/>
    </xf>
    <xf numFmtId="176" fontId="131" fillId="0" borderId="0" xfId="461" applyNumberFormat="1" applyFont="1" applyFill="1" applyAlignment="1">
      <alignment horizontal="center" vertical="center"/>
    </xf>
    <xf numFmtId="176" fontId="125" fillId="0" borderId="0" xfId="1145" applyNumberFormat="1" applyFont="1" applyAlignment="1">
      <alignment horizontal="center" vertical="center"/>
    </xf>
    <xf numFmtId="176" fontId="107" fillId="0" borderId="0" xfId="1145" applyNumberFormat="1" applyFont="1" applyFill="1" applyAlignment="1">
      <alignment horizontal="center" vertical="center"/>
    </xf>
    <xf numFmtId="9" fontId="125" fillId="120" borderId="0" xfId="461" applyFont="1" applyFill="1" applyAlignment="1">
      <alignment horizontal="center" vertical="center"/>
    </xf>
    <xf numFmtId="176" fontId="125" fillId="122" borderId="0" xfId="1145" applyNumberFormat="1" applyFont="1" applyFill="1" applyAlignment="1">
      <alignment horizontal="center" vertical="center"/>
    </xf>
    <xf numFmtId="9" fontId="125" fillId="122" borderId="0" xfId="461" applyFont="1" applyFill="1" applyAlignment="1">
      <alignment horizontal="center" vertical="center"/>
    </xf>
    <xf numFmtId="176" fontId="125" fillId="120" borderId="0" xfId="461" applyNumberFormat="1" applyFont="1" applyFill="1" applyAlignment="1">
      <alignment horizontal="center" vertical="center"/>
    </xf>
    <xf numFmtId="9" fontId="130" fillId="120" borderId="0" xfId="461" applyFont="1" applyFill="1" applyAlignment="1">
      <alignment horizontal="center" vertical="center"/>
    </xf>
    <xf numFmtId="176" fontId="130" fillId="122" borderId="0" xfId="1145" applyNumberFormat="1" applyFont="1" applyFill="1" applyAlignment="1">
      <alignment horizontal="center" vertical="center"/>
    </xf>
    <xf numFmtId="9" fontId="130" fillId="122" borderId="0" xfId="461" applyFont="1" applyFill="1" applyAlignment="1">
      <alignment horizontal="center" vertical="center"/>
    </xf>
    <xf numFmtId="176" fontId="130" fillId="120" borderId="0" xfId="461" applyNumberFormat="1" applyFont="1" applyFill="1" applyAlignment="1">
      <alignment horizontal="center" vertical="center"/>
    </xf>
    <xf numFmtId="176" fontId="131" fillId="0" borderId="0" xfId="1145" applyNumberFormat="1" applyFont="1" applyAlignment="1">
      <alignment horizontal="center" vertical="center"/>
    </xf>
    <xf numFmtId="176" fontId="131" fillId="143" borderId="0" xfId="1145" applyNumberFormat="1" applyFont="1" applyFill="1" applyAlignment="1">
      <alignment horizontal="center" vertical="center"/>
    </xf>
    <xf numFmtId="9" fontId="131" fillId="143" borderId="0" xfId="461" applyFont="1" applyFill="1" applyAlignment="1">
      <alignment horizontal="center" vertical="center"/>
    </xf>
    <xf numFmtId="176" fontId="131" fillId="146" borderId="0" xfId="1145" applyNumberFormat="1" applyFont="1" applyFill="1" applyAlignment="1">
      <alignment horizontal="center" vertical="center"/>
    </xf>
    <xf numFmtId="9" fontId="131" fillId="146" borderId="0" xfId="461" applyFont="1" applyFill="1" applyAlignment="1">
      <alignment horizontal="center" vertical="center"/>
    </xf>
    <xf numFmtId="9" fontId="132" fillId="0" borderId="0" xfId="461" applyFont="1" applyFill="1" applyAlignment="1">
      <alignment horizontal="center" vertical="center"/>
    </xf>
    <xf numFmtId="176" fontId="132" fillId="0" borderId="0" xfId="1145" applyNumberFormat="1" applyFont="1" applyFill="1" applyAlignment="1">
      <alignment horizontal="center" vertical="center"/>
    </xf>
    <xf numFmtId="176" fontId="132" fillId="0" borderId="0" xfId="1145" applyNumberFormat="1" applyFont="1" applyAlignment="1">
      <alignment horizontal="center" vertical="center"/>
    </xf>
    <xf numFmtId="176" fontId="132" fillId="0" borderId="0" xfId="461" applyNumberFormat="1" applyFont="1" applyFill="1" applyAlignment="1">
      <alignment horizontal="center" vertical="center"/>
    </xf>
    <xf numFmtId="176" fontId="131" fillId="118" borderId="0" xfId="1145" applyNumberFormat="1" applyFont="1" applyFill="1" applyAlignment="1">
      <alignment horizontal="center" vertical="center"/>
    </xf>
    <xf numFmtId="9" fontId="131" fillId="118" borderId="0" xfId="461" applyFont="1" applyFill="1" applyAlignment="1">
      <alignment horizontal="center" vertical="center"/>
    </xf>
    <xf numFmtId="176" fontId="107" fillId="0" borderId="0" xfId="1145" applyNumberFormat="1" applyFont="1" applyAlignment="1">
      <alignment horizontal="center" vertical="center"/>
    </xf>
    <xf numFmtId="176" fontId="107" fillId="143" borderId="0" xfId="1145" applyNumberFormat="1" applyFont="1" applyFill="1" applyAlignment="1">
      <alignment horizontal="center" vertical="center"/>
    </xf>
    <xf numFmtId="9" fontId="107" fillId="143" borderId="0" xfId="461" applyFont="1" applyFill="1" applyAlignment="1">
      <alignment horizontal="center" vertical="center"/>
    </xf>
    <xf numFmtId="9" fontId="125" fillId="148" borderId="0" xfId="461" applyFont="1" applyFill="1" applyAlignment="1">
      <alignment horizontal="center" vertical="center"/>
    </xf>
    <xf numFmtId="176" fontId="125" fillId="121" borderId="0" xfId="1145" applyNumberFormat="1" applyFont="1" applyFill="1" applyAlignment="1">
      <alignment horizontal="center" vertical="center"/>
    </xf>
    <xf numFmtId="9" fontId="125" fillId="121" borderId="0" xfId="461" applyFont="1" applyFill="1" applyAlignment="1">
      <alignment horizontal="center" vertical="center"/>
    </xf>
    <xf numFmtId="176" fontId="125" fillId="148" borderId="0" xfId="461" applyNumberFormat="1" applyFont="1" applyFill="1" applyAlignment="1">
      <alignment horizontal="center" vertical="center"/>
    </xf>
    <xf numFmtId="176" fontId="125" fillId="0" borderId="0" xfId="1145" applyNumberFormat="1" applyFont="1" applyFill="1" applyAlignment="1">
      <alignment horizontal="center" vertical="center"/>
    </xf>
    <xf numFmtId="176" fontId="130" fillId="0" borderId="0" xfId="1145" applyNumberFormat="1" applyFont="1" applyFill="1" applyAlignment="1">
      <alignment horizontal="center" vertical="center"/>
    </xf>
    <xf numFmtId="0" fontId="69" fillId="147" borderId="0" xfId="1145" applyFont="1" applyFill="1" applyAlignment="1">
      <alignment horizontal="left" vertical="center"/>
    </xf>
    <xf numFmtId="0" fontId="69" fillId="145" borderId="0" xfId="1145" applyFont="1" applyFill="1" applyAlignment="1">
      <alignment horizontal="left" vertical="center"/>
    </xf>
    <xf numFmtId="176" fontId="69" fillId="145" borderId="0" xfId="1145" applyNumberFormat="1" applyFont="1" applyFill="1" applyAlignment="1">
      <alignment horizontal="center" vertical="center"/>
    </xf>
    <xf numFmtId="0" fontId="69" fillId="146" borderId="0" xfId="1145" applyFont="1" applyFill="1" applyAlignment="1">
      <alignment horizontal="left" vertical="center"/>
    </xf>
    <xf numFmtId="176" fontId="69" fillId="146" borderId="0" xfId="1145" applyNumberFormat="1" applyFont="1" applyFill="1" applyAlignment="1">
      <alignment horizontal="center" vertical="center"/>
    </xf>
    <xf numFmtId="9" fontId="69" fillId="146" borderId="0" xfId="461" applyFont="1" applyFill="1" applyAlignment="1">
      <alignment horizontal="center" vertical="center"/>
    </xf>
    <xf numFmtId="176" fontId="69" fillId="146" borderId="0" xfId="461" applyNumberFormat="1" applyFont="1" applyFill="1" applyAlignment="1">
      <alignment horizontal="center" vertical="center"/>
    </xf>
    <xf numFmtId="9" fontId="125" fillId="145" borderId="0" xfId="461" applyFont="1" applyFill="1" applyAlignment="1">
      <alignment horizontal="center" vertical="center"/>
    </xf>
    <xf numFmtId="176" fontId="125" fillId="145" borderId="0" xfId="461" applyNumberFormat="1" applyFont="1" applyFill="1" applyAlignment="1">
      <alignment horizontal="center" vertical="center"/>
    </xf>
    <xf numFmtId="176" fontId="22" fillId="0" borderId="0" xfId="1145" applyNumberFormat="1" applyFont="1" applyFill="1" applyAlignment="1">
      <alignment horizontal="left" vertical="center"/>
    </xf>
    <xf numFmtId="176" fontId="22" fillId="0" borderId="0" xfId="1145" applyNumberFormat="1" applyFont="1" applyFill="1" applyAlignment="1">
      <alignment horizontal="center" vertical="center"/>
    </xf>
    <xf numFmtId="176" fontId="106" fillId="119" borderId="0" xfId="461" applyNumberFormat="1" applyFont="1" applyFill="1" applyAlignment="1">
      <alignment horizontal="center" vertical="center"/>
    </xf>
    <xf numFmtId="176" fontId="69" fillId="119" borderId="0" xfId="461" applyNumberFormat="1" applyFont="1" applyFill="1" applyAlignment="1">
      <alignment horizontal="center" vertical="center"/>
    </xf>
    <xf numFmtId="176" fontId="22" fillId="0" borderId="0" xfId="461" applyNumberFormat="1" applyFont="1" applyAlignment="1">
      <alignment horizontal="center" vertical="center"/>
    </xf>
    <xf numFmtId="176" fontId="22" fillId="0" borderId="0" xfId="1145" applyNumberFormat="1" applyFont="1" applyAlignment="1">
      <alignment horizontal="center" vertical="center"/>
    </xf>
    <xf numFmtId="176" fontId="69" fillId="147" borderId="0" xfId="461" applyNumberFormat="1" applyFont="1" applyFill="1" applyAlignment="1">
      <alignment horizontal="center" vertical="center"/>
    </xf>
    <xf numFmtId="0" fontId="128" fillId="0" borderId="0" xfId="1145" applyFont="1" applyAlignment="1">
      <alignment horizontal="center" vertical="center" wrapText="1"/>
    </xf>
    <xf numFmtId="0" fontId="133" fillId="0" borderId="0" xfId="1145" applyFont="1" applyAlignment="1">
      <alignment horizontal="center" vertical="center" wrapText="1"/>
    </xf>
  </cellXfs>
  <cellStyles count="1147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Èmfasi1" xfId="13" xr:uid="{00000000-0005-0000-0000-00000C000000}"/>
    <cellStyle name="20% - Èmfasi2" xfId="18" xr:uid="{00000000-0005-0000-0000-00000D000000}"/>
    <cellStyle name="20% - Èmfasi3" xfId="23" xr:uid="{00000000-0005-0000-0000-00000E000000}"/>
    <cellStyle name="20% - Èmfasi4" xfId="28" xr:uid="{00000000-0005-0000-0000-00000F000000}"/>
    <cellStyle name="20% - Èmfasi5" xfId="33" xr:uid="{00000000-0005-0000-0000-000010000000}"/>
    <cellStyle name="20% - Èmfasi6" xfId="38" xr:uid="{00000000-0005-0000-0000-000011000000}"/>
    <cellStyle name="20% - Énfasis1 2" xfId="14" xr:uid="{00000000-0005-0000-0000-000013000000}"/>
    <cellStyle name="20% - Énfasis1 2 2" xfId="15" xr:uid="{00000000-0005-0000-0000-000014000000}"/>
    <cellStyle name="20% - Énfasis1 3" xfId="16" xr:uid="{00000000-0005-0000-0000-000015000000}"/>
    <cellStyle name="20% - Énfasis1 4" xfId="17" xr:uid="{00000000-0005-0000-0000-000016000000}"/>
    <cellStyle name="20% - Énfasis2 2" xfId="19" xr:uid="{00000000-0005-0000-0000-000018000000}"/>
    <cellStyle name="20% - Énfasis2 2 2" xfId="20" xr:uid="{00000000-0005-0000-0000-000019000000}"/>
    <cellStyle name="20% - Énfasis2 3" xfId="21" xr:uid="{00000000-0005-0000-0000-00001A000000}"/>
    <cellStyle name="20% - Énfasis2 4" xfId="22" xr:uid="{00000000-0005-0000-0000-00001B000000}"/>
    <cellStyle name="20% - Énfasis3 2" xfId="24" xr:uid="{00000000-0005-0000-0000-00001D000000}"/>
    <cellStyle name="20% - Énfasis3 2 2" xfId="25" xr:uid="{00000000-0005-0000-0000-00001E000000}"/>
    <cellStyle name="20% - Énfasis3 3" xfId="26" xr:uid="{00000000-0005-0000-0000-00001F000000}"/>
    <cellStyle name="20% - Énfasis3 4" xfId="27" xr:uid="{00000000-0005-0000-0000-000020000000}"/>
    <cellStyle name="20% - Énfasis4 2" xfId="29" xr:uid="{00000000-0005-0000-0000-000022000000}"/>
    <cellStyle name="20% - Énfasis4 2 2" xfId="30" xr:uid="{00000000-0005-0000-0000-000023000000}"/>
    <cellStyle name="20% - Énfasis4 3" xfId="31" xr:uid="{00000000-0005-0000-0000-000024000000}"/>
    <cellStyle name="20% - Énfasis4 4" xfId="32" xr:uid="{00000000-0005-0000-0000-000025000000}"/>
    <cellStyle name="20% - Énfasis5 2" xfId="34" xr:uid="{00000000-0005-0000-0000-000027000000}"/>
    <cellStyle name="20% - Énfasis5 2 2" xfId="35" xr:uid="{00000000-0005-0000-0000-000028000000}"/>
    <cellStyle name="20% - Énfasis5 3" xfId="36" xr:uid="{00000000-0005-0000-0000-000029000000}"/>
    <cellStyle name="20% - Énfasis5 4" xfId="37" xr:uid="{00000000-0005-0000-0000-00002A000000}"/>
    <cellStyle name="20% - Énfasis6 2" xfId="39" xr:uid="{00000000-0005-0000-0000-00002C000000}"/>
    <cellStyle name="20% - Énfasis6 2 2" xfId="40" xr:uid="{00000000-0005-0000-0000-00002D000000}"/>
    <cellStyle name="20% - Énfasis6 3" xfId="41" xr:uid="{00000000-0005-0000-0000-00002E000000}"/>
    <cellStyle name="20% - Énfasis6 4" xfId="42" xr:uid="{00000000-0005-0000-0000-00002F000000}"/>
    <cellStyle name="40% - Accent1" xfId="43" xr:uid="{00000000-0005-0000-0000-000030000000}"/>
    <cellStyle name="40% - Accent1 2" xfId="44" xr:uid="{00000000-0005-0000-0000-000031000000}"/>
    <cellStyle name="40% - Accent2" xfId="45" xr:uid="{00000000-0005-0000-0000-000032000000}"/>
    <cellStyle name="40% - Accent2 2" xfId="46" xr:uid="{00000000-0005-0000-0000-000033000000}"/>
    <cellStyle name="40% - Accent3" xfId="47" xr:uid="{00000000-0005-0000-0000-000034000000}"/>
    <cellStyle name="40% - Accent3 2" xfId="48" xr:uid="{00000000-0005-0000-0000-000035000000}"/>
    <cellStyle name="40% - Accent4" xfId="49" xr:uid="{00000000-0005-0000-0000-000036000000}"/>
    <cellStyle name="40% - Accent4 2" xfId="50" xr:uid="{00000000-0005-0000-0000-000037000000}"/>
    <cellStyle name="40% - Accent5" xfId="51" xr:uid="{00000000-0005-0000-0000-000038000000}"/>
    <cellStyle name="40% - Accent5 2" xfId="52" xr:uid="{00000000-0005-0000-0000-000039000000}"/>
    <cellStyle name="40% - Accent6" xfId="53" xr:uid="{00000000-0005-0000-0000-00003A000000}"/>
    <cellStyle name="40% - Accent6 2" xfId="54" xr:uid="{00000000-0005-0000-0000-00003B000000}"/>
    <cellStyle name="40% - Èmfasi1" xfId="55" xr:uid="{00000000-0005-0000-0000-00003C000000}"/>
    <cellStyle name="40% - Èmfasi2" xfId="60" xr:uid="{00000000-0005-0000-0000-00003D000000}"/>
    <cellStyle name="40% - Èmfasi3" xfId="65" xr:uid="{00000000-0005-0000-0000-00003E000000}"/>
    <cellStyle name="40% - Èmfasi4" xfId="70" xr:uid="{00000000-0005-0000-0000-00003F000000}"/>
    <cellStyle name="40% - Èmfasi5" xfId="75" xr:uid="{00000000-0005-0000-0000-000040000000}"/>
    <cellStyle name="40% - Èmfasi6" xfId="80" xr:uid="{00000000-0005-0000-0000-000041000000}"/>
    <cellStyle name="40% - Énfasis1 2" xfId="56" xr:uid="{00000000-0005-0000-0000-000043000000}"/>
    <cellStyle name="40% - Énfasis1 2 2" xfId="57" xr:uid="{00000000-0005-0000-0000-000044000000}"/>
    <cellStyle name="40% - Énfasis1 3" xfId="58" xr:uid="{00000000-0005-0000-0000-000045000000}"/>
    <cellStyle name="40% - Énfasis1 4" xfId="59" xr:uid="{00000000-0005-0000-0000-000046000000}"/>
    <cellStyle name="40% - Énfasis2 2" xfId="61" xr:uid="{00000000-0005-0000-0000-000048000000}"/>
    <cellStyle name="40% - Énfasis2 2 2" xfId="62" xr:uid="{00000000-0005-0000-0000-000049000000}"/>
    <cellStyle name="40% - Énfasis2 3" xfId="63" xr:uid="{00000000-0005-0000-0000-00004A000000}"/>
    <cellStyle name="40% - Énfasis2 4" xfId="64" xr:uid="{00000000-0005-0000-0000-00004B000000}"/>
    <cellStyle name="40% - Énfasis3 2" xfId="66" xr:uid="{00000000-0005-0000-0000-00004D000000}"/>
    <cellStyle name="40% - Énfasis3 2 2" xfId="67" xr:uid="{00000000-0005-0000-0000-00004E000000}"/>
    <cellStyle name="40% - Énfasis3 3" xfId="68" xr:uid="{00000000-0005-0000-0000-00004F000000}"/>
    <cellStyle name="40% - Énfasis3 4" xfId="69" xr:uid="{00000000-0005-0000-0000-000050000000}"/>
    <cellStyle name="40% - Énfasis4 2" xfId="71" xr:uid="{00000000-0005-0000-0000-000052000000}"/>
    <cellStyle name="40% - Énfasis4 2 2" xfId="72" xr:uid="{00000000-0005-0000-0000-000053000000}"/>
    <cellStyle name="40% - Énfasis4 3" xfId="73" xr:uid="{00000000-0005-0000-0000-000054000000}"/>
    <cellStyle name="40% - Énfasis4 4" xfId="74" xr:uid="{00000000-0005-0000-0000-000055000000}"/>
    <cellStyle name="40% - Énfasis5 2" xfId="76" xr:uid="{00000000-0005-0000-0000-000057000000}"/>
    <cellStyle name="40% - Énfasis5 2 2" xfId="77" xr:uid="{00000000-0005-0000-0000-000058000000}"/>
    <cellStyle name="40% - Énfasis5 3" xfId="78" xr:uid="{00000000-0005-0000-0000-000059000000}"/>
    <cellStyle name="40% - Énfasis5 4" xfId="79" xr:uid="{00000000-0005-0000-0000-00005A000000}"/>
    <cellStyle name="40% - Énfasis6 2" xfId="81" xr:uid="{00000000-0005-0000-0000-00005C000000}"/>
    <cellStyle name="40% - Énfasis6 2 2" xfId="82" xr:uid="{00000000-0005-0000-0000-00005D000000}"/>
    <cellStyle name="40% - Énfasis6 3" xfId="83" xr:uid="{00000000-0005-0000-0000-00005E000000}"/>
    <cellStyle name="40% - Énfasis6 4" xfId="84" xr:uid="{00000000-0005-0000-0000-00005F000000}"/>
    <cellStyle name="60% - Accent1" xfId="85" xr:uid="{00000000-0005-0000-0000-000060000000}"/>
    <cellStyle name="60% - Accent1 2" xfId="86" xr:uid="{00000000-0005-0000-0000-000061000000}"/>
    <cellStyle name="60% - Accent2" xfId="87" xr:uid="{00000000-0005-0000-0000-000062000000}"/>
    <cellStyle name="60% - Accent3" xfId="88" xr:uid="{00000000-0005-0000-0000-000063000000}"/>
    <cellStyle name="60% - Accent3 2" xfId="89" xr:uid="{00000000-0005-0000-0000-000064000000}"/>
    <cellStyle name="60% - Accent4" xfId="90" xr:uid="{00000000-0005-0000-0000-000065000000}"/>
    <cellStyle name="60% - Accent4 2" xfId="91" xr:uid="{00000000-0005-0000-0000-000066000000}"/>
    <cellStyle name="60% - Accent5" xfId="92" xr:uid="{00000000-0005-0000-0000-000067000000}"/>
    <cellStyle name="60% - Accent6" xfId="93" xr:uid="{00000000-0005-0000-0000-000068000000}"/>
    <cellStyle name="60% - Accent6 2" xfId="94" xr:uid="{00000000-0005-0000-0000-000069000000}"/>
    <cellStyle name="60% - Èmfasi1" xfId="95" xr:uid="{00000000-0005-0000-0000-00006A000000}"/>
    <cellStyle name="60% - Èmfasi2" xfId="98" xr:uid="{00000000-0005-0000-0000-00006B000000}"/>
    <cellStyle name="60% - Èmfasi3" xfId="101" xr:uid="{00000000-0005-0000-0000-00006C000000}"/>
    <cellStyle name="60% - Èmfasi4" xfId="104" xr:uid="{00000000-0005-0000-0000-00006D000000}"/>
    <cellStyle name="60% - Èmfasi5" xfId="107" xr:uid="{00000000-0005-0000-0000-00006E000000}"/>
    <cellStyle name="60% - Èmfasi6" xfId="110" xr:uid="{00000000-0005-0000-0000-00006F000000}"/>
    <cellStyle name="60% - Énfasis1 2" xfId="96" xr:uid="{00000000-0005-0000-0000-000071000000}"/>
    <cellStyle name="60% - Énfasis1 3" xfId="97" xr:uid="{00000000-0005-0000-0000-000072000000}"/>
    <cellStyle name="60% - Énfasis2 2" xfId="99" xr:uid="{00000000-0005-0000-0000-000074000000}"/>
    <cellStyle name="60% - Énfasis2 3" xfId="100" xr:uid="{00000000-0005-0000-0000-000075000000}"/>
    <cellStyle name="60% - Énfasis3 2" xfId="102" xr:uid="{00000000-0005-0000-0000-000077000000}"/>
    <cellStyle name="60% - Énfasis3 3" xfId="103" xr:uid="{00000000-0005-0000-0000-000078000000}"/>
    <cellStyle name="60% - Énfasis4 2" xfId="105" xr:uid="{00000000-0005-0000-0000-00007A000000}"/>
    <cellStyle name="60% - Énfasis4 3" xfId="106" xr:uid="{00000000-0005-0000-0000-00007B000000}"/>
    <cellStyle name="60% - Énfasis5 2" xfId="108" xr:uid="{00000000-0005-0000-0000-00007D000000}"/>
    <cellStyle name="60% - Énfasis5 3" xfId="109" xr:uid="{00000000-0005-0000-0000-00007E000000}"/>
    <cellStyle name="60% - Énfasis6 2" xfId="111" xr:uid="{00000000-0005-0000-0000-000080000000}"/>
    <cellStyle name="60% - Énfasis6 3" xfId="112" xr:uid="{00000000-0005-0000-0000-000081000000}"/>
    <cellStyle name="Accent1" xfId="113" xr:uid="{00000000-0005-0000-0000-000082000000}"/>
    <cellStyle name="Accent1 - 20%" xfId="114" xr:uid="{00000000-0005-0000-0000-000083000000}"/>
    <cellStyle name="Accent1 - 40%" xfId="115" xr:uid="{00000000-0005-0000-0000-000084000000}"/>
    <cellStyle name="Accent1 - 60%" xfId="116" xr:uid="{00000000-0005-0000-0000-000085000000}"/>
    <cellStyle name="Accent1 2" xfId="117" xr:uid="{00000000-0005-0000-0000-000086000000}"/>
    <cellStyle name="Accent1 3" xfId="118" xr:uid="{00000000-0005-0000-0000-000087000000}"/>
    <cellStyle name="Accent1_Preus" xfId="119" xr:uid="{00000000-0005-0000-0000-000088000000}"/>
    <cellStyle name="Accent2" xfId="120" xr:uid="{00000000-0005-0000-0000-000089000000}"/>
    <cellStyle name="Accent2 - 20%" xfId="121" xr:uid="{00000000-0005-0000-0000-00008A000000}"/>
    <cellStyle name="Accent2 - 40%" xfId="122" xr:uid="{00000000-0005-0000-0000-00008B000000}"/>
    <cellStyle name="Accent2 - 60%" xfId="123" xr:uid="{00000000-0005-0000-0000-00008C000000}"/>
    <cellStyle name="Accent2_Preus" xfId="124" xr:uid="{00000000-0005-0000-0000-00008D000000}"/>
    <cellStyle name="Accent3" xfId="125" xr:uid="{00000000-0005-0000-0000-00008E000000}"/>
    <cellStyle name="Accent3 - 20%" xfId="126" xr:uid="{00000000-0005-0000-0000-00008F000000}"/>
    <cellStyle name="Accent3 - 40%" xfId="127" xr:uid="{00000000-0005-0000-0000-000090000000}"/>
    <cellStyle name="Accent3 - 60%" xfId="128" xr:uid="{00000000-0005-0000-0000-000091000000}"/>
    <cellStyle name="Accent3_Preus" xfId="129" xr:uid="{00000000-0005-0000-0000-000092000000}"/>
    <cellStyle name="Accent4" xfId="130" xr:uid="{00000000-0005-0000-0000-000093000000}"/>
    <cellStyle name="Accent4 - 20%" xfId="131" xr:uid="{00000000-0005-0000-0000-000094000000}"/>
    <cellStyle name="Accent4 - 40%" xfId="132" xr:uid="{00000000-0005-0000-0000-000095000000}"/>
    <cellStyle name="Accent4 - 60%" xfId="133" xr:uid="{00000000-0005-0000-0000-000096000000}"/>
    <cellStyle name="Accent4 2" xfId="134" xr:uid="{00000000-0005-0000-0000-000097000000}"/>
    <cellStyle name="Accent4 3" xfId="135" xr:uid="{00000000-0005-0000-0000-000098000000}"/>
    <cellStyle name="Accent4_Preus" xfId="136" xr:uid="{00000000-0005-0000-0000-000099000000}"/>
    <cellStyle name="Accent5" xfId="137" xr:uid="{00000000-0005-0000-0000-00009A000000}"/>
    <cellStyle name="Accent5 - 20%" xfId="138" xr:uid="{00000000-0005-0000-0000-00009B000000}"/>
    <cellStyle name="Accent5 - 40%" xfId="139" xr:uid="{00000000-0005-0000-0000-00009C000000}"/>
    <cellStyle name="Accent5 - 60%" xfId="140" xr:uid="{00000000-0005-0000-0000-00009D000000}"/>
    <cellStyle name="Accent5_Preus" xfId="141" xr:uid="{00000000-0005-0000-0000-00009E000000}"/>
    <cellStyle name="Accent6" xfId="142" xr:uid="{00000000-0005-0000-0000-00009F000000}"/>
    <cellStyle name="Accent6 - 20%" xfId="143" xr:uid="{00000000-0005-0000-0000-0000A0000000}"/>
    <cellStyle name="Accent6 - 40%" xfId="144" xr:uid="{00000000-0005-0000-0000-0000A1000000}"/>
    <cellStyle name="Accent6 - 60%" xfId="145" xr:uid="{00000000-0005-0000-0000-0000A2000000}"/>
    <cellStyle name="Accent6 2" xfId="146" xr:uid="{00000000-0005-0000-0000-0000A3000000}"/>
    <cellStyle name="Accent6 3" xfId="147" xr:uid="{00000000-0005-0000-0000-0000A4000000}"/>
    <cellStyle name="Accent6_Preus" xfId="148" xr:uid="{00000000-0005-0000-0000-0000A5000000}"/>
    <cellStyle name="Bad" xfId="149" xr:uid="{00000000-0005-0000-0000-0000A6000000}"/>
    <cellStyle name="Bé" xfId="151" xr:uid="{00000000-0005-0000-0000-0000A7000000}"/>
    <cellStyle name="Bé 2" xfId="150" xr:uid="{00000000-0005-0000-0000-0000A8000000}"/>
    <cellStyle name="Buena 2" xfId="152" xr:uid="{00000000-0005-0000-0000-0000AA000000}"/>
    <cellStyle name="Buena 2 2" xfId="153" xr:uid="{00000000-0005-0000-0000-0000AB000000}"/>
    <cellStyle name="Buena 3" xfId="154" xr:uid="{00000000-0005-0000-0000-0000AC000000}"/>
    <cellStyle name="Buena 4" xfId="155" xr:uid="{00000000-0005-0000-0000-0000AD000000}"/>
    <cellStyle name="Buena 4 2" xfId="156" xr:uid="{00000000-0005-0000-0000-0000AE000000}"/>
    <cellStyle name="Buena 5" xfId="157" xr:uid="{00000000-0005-0000-0000-0000AF000000}"/>
    <cellStyle name="Càlcul" xfId="160" xr:uid="{00000000-0005-0000-0000-0000B0000000}"/>
    <cellStyle name="Càlcul 2" xfId="158" xr:uid="{00000000-0005-0000-0000-0000B1000000}"/>
    <cellStyle name="Calculation" xfId="159" xr:uid="{00000000-0005-0000-0000-0000B2000000}"/>
    <cellStyle name="Cálculo 2" xfId="161" xr:uid="{00000000-0005-0000-0000-0000B4000000}"/>
    <cellStyle name="Cálculo 2 2" xfId="162" xr:uid="{00000000-0005-0000-0000-0000B5000000}"/>
    <cellStyle name="Cálculo 2 3" xfId="163" xr:uid="{00000000-0005-0000-0000-0000B6000000}"/>
    <cellStyle name="Cálculo 3" xfId="164" xr:uid="{00000000-0005-0000-0000-0000B7000000}"/>
    <cellStyle name="Cálculo 3 2" xfId="165" xr:uid="{00000000-0005-0000-0000-0000B8000000}"/>
    <cellStyle name="Cálculo 4" xfId="166" xr:uid="{00000000-0005-0000-0000-0000B9000000}"/>
    <cellStyle name="Cálculo 4 2" xfId="167" xr:uid="{00000000-0005-0000-0000-0000BA000000}"/>
    <cellStyle name="Cálculo 5" xfId="168" xr:uid="{00000000-0005-0000-0000-0000BB000000}"/>
    <cellStyle name="Cel·la de comprovació" xfId="171" xr:uid="{00000000-0005-0000-0000-0000BC000000}"/>
    <cellStyle name="Cel·la de comprovació 2" xfId="169" xr:uid="{00000000-0005-0000-0000-0000BD000000}"/>
    <cellStyle name="Cel·la enllaçada" xfId="177" xr:uid="{00000000-0005-0000-0000-0000BE000000}"/>
    <cellStyle name="Cel·la enllaçada 2" xfId="170" xr:uid="{00000000-0005-0000-0000-0000BF000000}"/>
    <cellStyle name="Celda de comprobación 2" xfId="172" xr:uid="{00000000-0005-0000-0000-0000C1000000}"/>
    <cellStyle name="Celda de comprobación 2 2" xfId="173" xr:uid="{00000000-0005-0000-0000-0000C2000000}"/>
    <cellStyle name="Celda de comprobación 3" xfId="174" xr:uid="{00000000-0005-0000-0000-0000C3000000}"/>
    <cellStyle name="Celda de comprobación 4" xfId="175" xr:uid="{00000000-0005-0000-0000-0000C4000000}"/>
    <cellStyle name="Celda de comprobación 4 2" xfId="176" xr:uid="{00000000-0005-0000-0000-0000C5000000}"/>
    <cellStyle name="Celda vinculada 2" xfId="178" xr:uid="{00000000-0005-0000-0000-0000C7000000}"/>
    <cellStyle name="Celda vinculada 2 2" xfId="179" xr:uid="{00000000-0005-0000-0000-0000C8000000}"/>
    <cellStyle name="Celda vinculada 3" xfId="180" xr:uid="{00000000-0005-0000-0000-0000C9000000}"/>
    <cellStyle name="Celda vinculada 4" xfId="181" xr:uid="{00000000-0005-0000-0000-0000CA000000}"/>
    <cellStyle name="Celda vinculada 4 2" xfId="182" xr:uid="{00000000-0005-0000-0000-0000CB000000}"/>
    <cellStyle name="Check Cell" xfId="183" xr:uid="{00000000-0005-0000-0000-0000CC000000}"/>
    <cellStyle name="Coma 2" xfId="184" xr:uid="{00000000-0005-0000-0000-0000CD000000}"/>
    <cellStyle name="Coma 2 2" xfId="185" xr:uid="{00000000-0005-0000-0000-0000CE000000}"/>
    <cellStyle name="Coma 2 3" xfId="186" xr:uid="{00000000-0005-0000-0000-0000CF000000}"/>
    <cellStyle name="Coma 3" xfId="1134" xr:uid="{BBF69BE3-D0CE-4BD3-825B-853BDAD7C9D7}"/>
    <cellStyle name="Coma 4" xfId="1141" xr:uid="{CDBE1B33-4354-418A-9516-3B24FCEEEF6A}"/>
    <cellStyle name="Comma 2" xfId="187" xr:uid="{00000000-0005-0000-0000-0000D0000000}"/>
    <cellStyle name="Currency 2" xfId="188" xr:uid="{00000000-0005-0000-0000-0000D1000000}"/>
    <cellStyle name="Currency 2 2" xfId="189" xr:uid="{00000000-0005-0000-0000-0000D2000000}"/>
    <cellStyle name="Decimal_0dp" xfId="190" xr:uid="{00000000-0005-0000-0000-0000D3000000}"/>
    <cellStyle name="Èmfasi1" xfId="205" xr:uid="{00000000-0005-0000-0000-0000D4000000}"/>
    <cellStyle name="Èmfasi1 2" xfId="191" xr:uid="{00000000-0005-0000-0000-0000D5000000}"/>
    <cellStyle name="Èmfasi2" xfId="211" xr:uid="{00000000-0005-0000-0000-0000D6000000}"/>
    <cellStyle name="Èmfasi2 2" xfId="192" xr:uid="{00000000-0005-0000-0000-0000D7000000}"/>
    <cellStyle name="Èmfasi3" xfId="218" xr:uid="{00000000-0005-0000-0000-0000D8000000}"/>
    <cellStyle name="Èmfasi3 2" xfId="193" xr:uid="{00000000-0005-0000-0000-0000D9000000}"/>
    <cellStyle name="Èmfasi4" xfId="224" xr:uid="{00000000-0005-0000-0000-0000DA000000}"/>
    <cellStyle name="Èmfasi4 2" xfId="194" xr:uid="{00000000-0005-0000-0000-0000DB000000}"/>
    <cellStyle name="Èmfasi5" xfId="230" xr:uid="{00000000-0005-0000-0000-0000DC000000}"/>
    <cellStyle name="Èmfasi5 2" xfId="195" xr:uid="{00000000-0005-0000-0000-0000DD000000}"/>
    <cellStyle name="Èmfasi6" xfId="236" xr:uid="{00000000-0005-0000-0000-0000DE000000}"/>
    <cellStyle name="Èmfasi6 2" xfId="196" xr:uid="{00000000-0005-0000-0000-0000DF000000}"/>
    <cellStyle name="Emphasis 1" xfId="197" xr:uid="{00000000-0005-0000-0000-0000E0000000}"/>
    <cellStyle name="Emphasis 2" xfId="198" xr:uid="{00000000-0005-0000-0000-0000E1000000}"/>
    <cellStyle name="Emphasis 3" xfId="199" xr:uid="{00000000-0005-0000-0000-0000E2000000}"/>
    <cellStyle name="Encabezado 4 2" xfId="200" xr:uid="{00000000-0005-0000-0000-0000E4000000}"/>
    <cellStyle name="Encabezado 4 2 2" xfId="201" xr:uid="{00000000-0005-0000-0000-0000E5000000}"/>
    <cellStyle name="Encabezado 4 3" xfId="202" xr:uid="{00000000-0005-0000-0000-0000E6000000}"/>
    <cellStyle name="Encabezado 4 4" xfId="203" xr:uid="{00000000-0005-0000-0000-0000E7000000}"/>
    <cellStyle name="Encabezado 4 4 2" xfId="204" xr:uid="{00000000-0005-0000-0000-0000E8000000}"/>
    <cellStyle name="Énfasis1 2" xfId="206" xr:uid="{00000000-0005-0000-0000-0000EA000000}"/>
    <cellStyle name="Énfasis1 2 2" xfId="207" xr:uid="{00000000-0005-0000-0000-0000EB000000}"/>
    <cellStyle name="Énfasis1 3" xfId="208" xr:uid="{00000000-0005-0000-0000-0000EC000000}"/>
    <cellStyle name="Énfasis1 4" xfId="209" xr:uid="{00000000-0005-0000-0000-0000ED000000}"/>
    <cellStyle name="Énfasis1 4 2" xfId="210" xr:uid="{00000000-0005-0000-0000-0000EE000000}"/>
    <cellStyle name="Énfasis2 2" xfId="212" xr:uid="{00000000-0005-0000-0000-0000F0000000}"/>
    <cellStyle name="Énfasis2 2 2" xfId="213" xr:uid="{00000000-0005-0000-0000-0000F1000000}"/>
    <cellStyle name="Énfasis2 3" xfId="214" xr:uid="{00000000-0005-0000-0000-0000F2000000}"/>
    <cellStyle name="Énfasis2 4" xfId="215" xr:uid="{00000000-0005-0000-0000-0000F3000000}"/>
    <cellStyle name="Énfasis2 4 2" xfId="216" xr:uid="{00000000-0005-0000-0000-0000F4000000}"/>
    <cellStyle name="Énfasis2 5" xfId="217" xr:uid="{00000000-0005-0000-0000-0000F5000000}"/>
    <cellStyle name="Énfasis3 2" xfId="219" xr:uid="{00000000-0005-0000-0000-0000F7000000}"/>
    <cellStyle name="Énfasis3 2 2" xfId="220" xr:uid="{00000000-0005-0000-0000-0000F8000000}"/>
    <cellStyle name="Énfasis3 3" xfId="221" xr:uid="{00000000-0005-0000-0000-0000F9000000}"/>
    <cellStyle name="Énfasis3 4" xfId="222" xr:uid="{00000000-0005-0000-0000-0000FA000000}"/>
    <cellStyle name="Énfasis3 4 2" xfId="223" xr:uid="{00000000-0005-0000-0000-0000FB000000}"/>
    <cellStyle name="Énfasis4 2" xfId="225" xr:uid="{00000000-0005-0000-0000-0000FD000000}"/>
    <cellStyle name="Énfasis4 2 2" xfId="226" xr:uid="{00000000-0005-0000-0000-0000FE000000}"/>
    <cellStyle name="Énfasis4 3" xfId="227" xr:uid="{00000000-0005-0000-0000-0000FF000000}"/>
    <cellStyle name="Énfasis4 4" xfId="228" xr:uid="{00000000-0005-0000-0000-000000010000}"/>
    <cellStyle name="Énfasis4 4 2" xfId="229" xr:uid="{00000000-0005-0000-0000-000001010000}"/>
    <cellStyle name="Énfasis5 2" xfId="231" xr:uid="{00000000-0005-0000-0000-000003010000}"/>
    <cellStyle name="Énfasis5 2 2" xfId="232" xr:uid="{00000000-0005-0000-0000-000004010000}"/>
    <cellStyle name="Énfasis5 3" xfId="233" xr:uid="{00000000-0005-0000-0000-000005010000}"/>
    <cellStyle name="Énfasis5 4" xfId="234" xr:uid="{00000000-0005-0000-0000-000006010000}"/>
    <cellStyle name="Énfasis5 4 2" xfId="235" xr:uid="{00000000-0005-0000-0000-000007010000}"/>
    <cellStyle name="Énfasis6 2" xfId="237" xr:uid="{00000000-0005-0000-0000-000009010000}"/>
    <cellStyle name="Énfasis6 2 2" xfId="238" xr:uid="{00000000-0005-0000-0000-00000A010000}"/>
    <cellStyle name="Énfasis6 3" xfId="239" xr:uid="{00000000-0005-0000-0000-00000B010000}"/>
    <cellStyle name="Énfasis6 4" xfId="240" xr:uid="{00000000-0005-0000-0000-00000C010000}"/>
    <cellStyle name="Énfasis6 4 2" xfId="241" xr:uid="{00000000-0005-0000-0000-00000D010000}"/>
    <cellStyle name="Énfasis6 5" xfId="242" xr:uid="{00000000-0005-0000-0000-00000E010000}"/>
    <cellStyle name="Enllaç 2" xfId="1137" xr:uid="{A598726E-05A1-4007-956A-991A29D056AA}"/>
    <cellStyle name="Entrada" xfId="243" builtinId="20" customBuiltin="1"/>
    <cellStyle name="Entrada 2" xfId="244" xr:uid="{00000000-0005-0000-0000-000010010000}"/>
    <cellStyle name="Entrada 2 2" xfId="245" xr:uid="{00000000-0005-0000-0000-000011010000}"/>
    <cellStyle name="Entrada 2 3" xfId="246" xr:uid="{00000000-0005-0000-0000-000012010000}"/>
    <cellStyle name="Entrada 3" xfId="247" xr:uid="{00000000-0005-0000-0000-000013010000}"/>
    <cellStyle name="Entrada 3 2" xfId="248" xr:uid="{00000000-0005-0000-0000-000014010000}"/>
    <cellStyle name="Entrada 4" xfId="249" xr:uid="{00000000-0005-0000-0000-000015010000}"/>
    <cellStyle name="Entrada 4 2" xfId="250" xr:uid="{00000000-0005-0000-0000-000016010000}"/>
    <cellStyle name="Entrada 5" xfId="251" xr:uid="{00000000-0005-0000-0000-000017010000}"/>
    <cellStyle name="Euro" xfId="252" xr:uid="{00000000-0005-0000-0000-000018010000}"/>
    <cellStyle name="Euro 2" xfId="253" xr:uid="{00000000-0005-0000-0000-000019010000}"/>
    <cellStyle name="Explanatory Text" xfId="254" xr:uid="{00000000-0005-0000-0000-00001A010000}"/>
    <cellStyle name="Forecast Cell Column Heading" xfId="255" xr:uid="{00000000-0005-0000-0000-00001B010000}"/>
    <cellStyle name="Good" xfId="256" xr:uid="{00000000-0005-0000-0000-00001C010000}"/>
    <cellStyle name="Heading 1" xfId="257" xr:uid="{00000000-0005-0000-0000-00001D010000}"/>
    <cellStyle name="Heading 2" xfId="258" xr:uid="{00000000-0005-0000-0000-00001E010000}"/>
    <cellStyle name="Heading 3" xfId="259" xr:uid="{00000000-0005-0000-0000-00001F010000}"/>
    <cellStyle name="Heading 4" xfId="260" xr:uid="{00000000-0005-0000-0000-000020010000}"/>
    <cellStyle name="Hipervínculo 2" xfId="261" xr:uid="{00000000-0005-0000-0000-000021010000}"/>
    <cellStyle name="Incorrecte" xfId="263" xr:uid="{00000000-0005-0000-0000-000022010000}"/>
    <cellStyle name="Incorrecte 2" xfId="262" xr:uid="{00000000-0005-0000-0000-000023010000}"/>
    <cellStyle name="Incorrecto 2" xfId="264" xr:uid="{00000000-0005-0000-0000-000025010000}"/>
    <cellStyle name="Incorrecto 2 2" xfId="265" xr:uid="{00000000-0005-0000-0000-000026010000}"/>
    <cellStyle name="Incorrecto 3" xfId="266" xr:uid="{00000000-0005-0000-0000-000027010000}"/>
    <cellStyle name="Incorrecto 4" xfId="267" xr:uid="{00000000-0005-0000-0000-000028010000}"/>
    <cellStyle name="Incorrecto 4 2" xfId="268" xr:uid="{00000000-0005-0000-0000-000029010000}"/>
    <cellStyle name="Incorrecto 5" xfId="269" xr:uid="{00000000-0005-0000-0000-00002A010000}"/>
    <cellStyle name="Input" xfId="270" xr:uid="{00000000-0005-0000-0000-00002B010000}"/>
    <cellStyle name="Linked Cell" xfId="271" xr:uid="{00000000-0005-0000-0000-00002C010000}"/>
    <cellStyle name="LTM Cell Column Heading" xfId="272" xr:uid="{00000000-0005-0000-0000-00002D010000}"/>
    <cellStyle name="Millares [0] 2" xfId="273" xr:uid="{00000000-0005-0000-0000-00002F010000}"/>
    <cellStyle name="Millares 10" xfId="1065" xr:uid="{00000000-0005-0000-0000-000030010000}"/>
    <cellStyle name="Millares 11" xfId="1109" xr:uid="{00000000-0005-0000-0000-000031010000}"/>
    <cellStyle name="Millares 12" xfId="1126" xr:uid="{7D0A35F0-53C9-472F-9867-0428F99B0EEC}"/>
    <cellStyle name="Millares 2" xfId="274" xr:uid="{00000000-0005-0000-0000-000032010000}"/>
    <cellStyle name="Millares 2 2" xfId="275" xr:uid="{00000000-0005-0000-0000-000033010000}"/>
    <cellStyle name="Millares 2 3" xfId="276" xr:uid="{00000000-0005-0000-0000-000034010000}"/>
    <cellStyle name="Millares 2 4" xfId="277" xr:uid="{00000000-0005-0000-0000-000035010000}"/>
    <cellStyle name="Millares 3" xfId="278" xr:uid="{00000000-0005-0000-0000-000036010000}"/>
    <cellStyle name="Millares 3 2" xfId="279" xr:uid="{00000000-0005-0000-0000-000037010000}"/>
    <cellStyle name="Millares 4" xfId="280" xr:uid="{00000000-0005-0000-0000-000038010000}"/>
    <cellStyle name="Millares 4 2" xfId="281" xr:uid="{00000000-0005-0000-0000-000039010000}"/>
    <cellStyle name="Millares 4 2 2" xfId="282" xr:uid="{00000000-0005-0000-0000-00003A010000}"/>
    <cellStyle name="Millares 4 2 3" xfId="283" xr:uid="{00000000-0005-0000-0000-00003B010000}"/>
    <cellStyle name="Millares 4 2 4" xfId="284" xr:uid="{00000000-0005-0000-0000-00003C010000}"/>
    <cellStyle name="Millares 4 3" xfId="285" xr:uid="{00000000-0005-0000-0000-00003D010000}"/>
    <cellStyle name="Millares 5" xfId="286" xr:uid="{00000000-0005-0000-0000-00003E010000}"/>
    <cellStyle name="Millares 5 2" xfId="287" xr:uid="{00000000-0005-0000-0000-00003F010000}"/>
    <cellStyle name="Millares 6" xfId="288" xr:uid="{00000000-0005-0000-0000-000040010000}"/>
    <cellStyle name="Millares 6 2" xfId="289" xr:uid="{00000000-0005-0000-0000-000041010000}"/>
    <cellStyle name="Millares 6 3" xfId="290" xr:uid="{00000000-0005-0000-0000-000042010000}"/>
    <cellStyle name="Millares 7" xfId="291" xr:uid="{00000000-0005-0000-0000-000043010000}"/>
    <cellStyle name="Millares 7 2" xfId="292" xr:uid="{00000000-0005-0000-0000-000044010000}"/>
    <cellStyle name="Millares 8" xfId="293" xr:uid="{00000000-0005-0000-0000-000045010000}"/>
    <cellStyle name="Millares 9" xfId="294" xr:uid="{00000000-0005-0000-0000-000046010000}"/>
    <cellStyle name="Moneda 2" xfId="295" xr:uid="{00000000-0005-0000-0000-000047010000}"/>
    <cellStyle name="Moneda 2 2" xfId="296" xr:uid="{00000000-0005-0000-0000-000048010000}"/>
    <cellStyle name="Moneda 2 2 2" xfId="297" xr:uid="{00000000-0005-0000-0000-000049010000}"/>
    <cellStyle name="Moneda 2 3" xfId="298" xr:uid="{00000000-0005-0000-0000-00004A010000}"/>
    <cellStyle name="Moneda 3" xfId="299" xr:uid="{00000000-0005-0000-0000-00004B010000}"/>
    <cellStyle name="Moneda 3 2" xfId="300" xr:uid="{00000000-0005-0000-0000-00004C010000}"/>
    <cellStyle name="Moneda 4" xfId="1067" xr:uid="{00000000-0005-0000-0000-00004D010000}"/>
    <cellStyle name="Moneda 5" xfId="1143" xr:uid="{56E06A98-D721-4654-B837-8E1F64453C91}"/>
    <cellStyle name="Multiple Cell Column Heading" xfId="301" xr:uid="{00000000-0005-0000-0000-00004E010000}"/>
    <cellStyle name="Neutral" xfId="302" builtinId="28" customBuiltin="1"/>
    <cellStyle name="Neutral 2" xfId="303" xr:uid="{00000000-0005-0000-0000-000050010000}"/>
    <cellStyle name="Neutral 2 2" xfId="304" xr:uid="{00000000-0005-0000-0000-000051010000}"/>
    <cellStyle name="Neutral 3" xfId="305" xr:uid="{00000000-0005-0000-0000-000052010000}"/>
    <cellStyle name="Neutral 4" xfId="306" xr:uid="{00000000-0005-0000-0000-000053010000}"/>
    <cellStyle name="Neutral 4 2" xfId="307" xr:uid="{00000000-0005-0000-0000-000054010000}"/>
    <cellStyle name="Normal" xfId="0" builtinId="0"/>
    <cellStyle name="Normal 10" xfId="308" xr:uid="{00000000-0005-0000-0000-000056010000}"/>
    <cellStyle name="Normal 10 2" xfId="309" xr:uid="{00000000-0005-0000-0000-000057010000}"/>
    <cellStyle name="Normal 11" xfId="310" xr:uid="{00000000-0005-0000-0000-000058010000}"/>
    <cellStyle name="Normal 11 2" xfId="311" xr:uid="{00000000-0005-0000-0000-000059010000}"/>
    <cellStyle name="Normal 12" xfId="312" xr:uid="{00000000-0005-0000-0000-00005A010000}"/>
    <cellStyle name="Normal 12 2" xfId="313" xr:uid="{00000000-0005-0000-0000-00005B010000}"/>
    <cellStyle name="Normal 12 2 2" xfId="314" xr:uid="{00000000-0005-0000-0000-00005C010000}"/>
    <cellStyle name="Normal 12 3" xfId="315" xr:uid="{00000000-0005-0000-0000-00005D010000}"/>
    <cellStyle name="Normal 12 4" xfId="1118" xr:uid="{823A3373-0E4B-4299-BD4B-67F169E320E7}"/>
    <cellStyle name="Normal 12 4 2" xfId="1119" xr:uid="{619D56E0-E87C-402E-8565-348CD339D10B}"/>
    <cellStyle name="Normal 13" xfId="316" xr:uid="{00000000-0005-0000-0000-00005E010000}"/>
    <cellStyle name="Normal 13 2" xfId="317" xr:uid="{00000000-0005-0000-0000-00005F010000}"/>
    <cellStyle name="Normal 14" xfId="318" xr:uid="{00000000-0005-0000-0000-000060010000}"/>
    <cellStyle name="Normal 14 2" xfId="319" xr:uid="{00000000-0005-0000-0000-000061010000}"/>
    <cellStyle name="Normal 14 2 2" xfId="320" xr:uid="{00000000-0005-0000-0000-000062010000}"/>
    <cellStyle name="Normal 14 2 2 2" xfId="1142" xr:uid="{B8621B5A-6319-4FE2-8072-5E56C46E7EFD}"/>
    <cellStyle name="Normal 14 2 3" xfId="321" xr:uid="{00000000-0005-0000-0000-000063010000}"/>
    <cellStyle name="Normal 14 3" xfId="322" xr:uid="{00000000-0005-0000-0000-000064010000}"/>
    <cellStyle name="Normal 15" xfId="323" xr:uid="{00000000-0005-0000-0000-000065010000}"/>
    <cellStyle name="Normal 15 2" xfId="324" xr:uid="{00000000-0005-0000-0000-000066010000}"/>
    <cellStyle name="Normal 15 2 2" xfId="325" xr:uid="{00000000-0005-0000-0000-000067010000}"/>
    <cellStyle name="Normal 16" xfId="326" xr:uid="{00000000-0005-0000-0000-000068010000}"/>
    <cellStyle name="Normal 16 2" xfId="327" xr:uid="{00000000-0005-0000-0000-000069010000}"/>
    <cellStyle name="Normal 16 3" xfId="328" xr:uid="{00000000-0005-0000-0000-00006A010000}"/>
    <cellStyle name="Normal 16 4" xfId="329" xr:uid="{00000000-0005-0000-0000-00006B010000}"/>
    <cellStyle name="Normal 17" xfId="330" xr:uid="{00000000-0005-0000-0000-00006C010000}"/>
    <cellStyle name="Normal 17 2" xfId="331" xr:uid="{00000000-0005-0000-0000-00006D010000}"/>
    <cellStyle name="Normal 17 3" xfId="332" xr:uid="{00000000-0005-0000-0000-00006E010000}"/>
    <cellStyle name="Normal 18" xfId="333" xr:uid="{00000000-0005-0000-0000-00006F010000}"/>
    <cellStyle name="Normal 18 2" xfId="334" xr:uid="{00000000-0005-0000-0000-000070010000}"/>
    <cellStyle name="Normal 18 2 2" xfId="335" xr:uid="{00000000-0005-0000-0000-000071010000}"/>
    <cellStyle name="Normal 18 2 2 2" xfId="336" xr:uid="{00000000-0005-0000-0000-000072010000}"/>
    <cellStyle name="Normal 18 2 3" xfId="337" xr:uid="{00000000-0005-0000-0000-000073010000}"/>
    <cellStyle name="Normal 18 3" xfId="338" xr:uid="{00000000-0005-0000-0000-000074010000}"/>
    <cellStyle name="Normal 18 3 2" xfId="1122" xr:uid="{0F3607AF-4A87-4DBE-B2C2-05E29853153B}"/>
    <cellStyle name="Normal 18 3 3" xfId="1130" xr:uid="{95026949-7647-42A7-AF23-FC3316D8EBBF}"/>
    <cellStyle name="Normal 19" xfId="339" xr:uid="{00000000-0005-0000-0000-000075010000}"/>
    <cellStyle name="Normal 19 2" xfId="340" xr:uid="{00000000-0005-0000-0000-000076010000}"/>
    <cellStyle name="Normal 2" xfId="341" xr:uid="{00000000-0005-0000-0000-000077010000}"/>
    <cellStyle name="Normal 2 2" xfId="342" xr:uid="{00000000-0005-0000-0000-000078010000}"/>
    <cellStyle name="Normal 2 2 2" xfId="343" xr:uid="{00000000-0005-0000-0000-000079010000}"/>
    <cellStyle name="Normal 2 2 2 2" xfId="344" xr:uid="{00000000-0005-0000-0000-00007A010000}"/>
    <cellStyle name="Normal 2 2 3" xfId="345" xr:uid="{00000000-0005-0000-0000-00007B010000}"/>
    <cellStyle name="Normal 2 3" xfId="346" xr:uid="{00000000-0005-0000-0000-00007C010000}"/>
    <cellStyle name="Normal 2 4" xfId="347" xr:uid="{00000000-0005-0000-0000-00007D010000}"/>
    <cellStyle name="Normal 2 4 2" xfId="348" xr:uid="{00000000-0005-0000-0000-00007E010000}"/>
    <cellStyle name="Normal 2 4 3" xfId="349" xr:uid="{00000000-0005-0000-0000-00007F010000}"/>
    <cellStyle name="Normal 2 5" xfId="350" xr:uid="{00000000-0005-0000-0000-000080010000}"/>
    <cellStyle name="Normal 2 5 2" xfId="351" xr:uid="{00000000-0005-0000-0000-000081010000}"/>
    <cellStyle name="Normal 2 6" xfId="352" xr:uid="{00000000-0005-0000-0000-000082010000}"/>
    <cellStyle name="Normal 20" xfId="353" xr:uid="{00000000-0005-0000-0000-000083010000}"/>
    <cellStyle name="Normal 20 2" xfId="354" xr:uid="{00000000-0005-0000-0000-000084010000}"/>
    <cellStyle name="Normal 20 2 2" xfId="355" xr:uid="{00000000-0005-0000-0000-000085010000}"/>
    <cellStyle name="Normal 20 2 3" xfId="356" xr:uid="{00000000-0005-0000-0000-000086010000}"/>
    <cellStyle name="Normal 20 3" xfId="357" xr:uid="{00000000-0005-0000-0000-000087010000}"/>
    <cellStyle name="Normal 21" xfId="358" xr:uid="{00000000-0005-0000-0000-000088010000}"/>
    <cellStyle name="Normal 21 2" xfId="359" xr:uid="{00000000-0005-0000-0000-000089010000}"/>
    <cellStyle name="Normal 22" xfId="360" xr:uid="{00000000-0005-0000-0000-00008A010000}"/>
    <cellStyle name="Normal 22 2" xfId="361" xr:uid="{00000000-0005-0000-0000-00008B010000}"/>
    <cellStyle name="Normal 22 3" xfId="362" xr:uid="{00000000-0005-0000-0000-00008C010000}"/>
    <cellStyle name="Normal 23" xfId="363" xr:uid="{00000000-0005-0000-0000-00008D010000}"/>
    <cellStyle name="Normal 23 2" xfId="364" xr:uid="{00000000-0005-0000-0000-00008E010000}"/>
    <cellStyle name="Normal 24" xfId="365" xr:uid="{00000000-0005-0000-0000-00008F010000}"/>
    <cellStyle name="Normal 25" xfId="366" xr:uid="{00000000-0005-0000-0000-000090010000}"/>
    <cellStyle name="Normal 25 2" xfId="367" xr:uid="{00000000-0005-0000-0000-000091010000}"/>
    <cellStyle name="Normal 26" xfId="368" xr:uid="{00000000-0005-0000-0000-000092010000}"/>
    <cellStyle name="Normal 26 2" xfId="369" xr:uid="{00000000-0005-0000-0000-000093010000}"/>
    <cellStyle name="Normal 27" xfId="370" xr:uid="{00000000-0005-0000-0000-000094010000}"/>
    <cellStyle name="Normal 27 2" xfId="371" xr:uid="{00000000-0005-0000-0000-000095010000}"/>
    <cellStyle name="Normal 27 2 2" xfId="372" xr:uid="{00000000-0005-0000-0000-000096010000}"/>
    <cellStyle name="Normal 27 3" xfId="373" xr:uid="{00000000-0005-0000-0000-000097010000}"/>
    <cellStyle name="Normal 28" xfId="374" xr:uid="{00000000-0005-0000-0000-000098010000}"/>
    <cellStyle name="Normal 28 2" xfId="375" xr:uid="{00000000-0005-0000-0000-000099010000}"/>
    <cellStyle name="Normal 29" xfId="376" xr:uid="{00000000-0005-0000-0000-00009A010000}"/>
    <cellStyle name="Normal 29 2" xfId="377" xr:uid="{00000000-0005-0000-0000-00009B010000}"/>
    <cellStyle name="Normal 29 3" xfId="378" xr:uid="{00000000-0005-0000-0000-00009C010000}"/>
    <cellStyle name="Normal 3" xfId="379" xr:uid="{00000000-0005-0000-0000-00009D010000}"/>
    <cellStyle name="Normal 3 2" xfId="380" xr:uid="{00000000-0005-0000-0000-00009E010000}"/>
    <cellStyle name="Normal 3 2 2" xfId="381" xr:uid="{00000000-0005-0000-0000-00009F010000}"/>
    <cellStyle name="Normal 3 2 2 2" xfId="382" xr:uid="{00000000-0005-0000-0000-0000A0010000}"/>
    <cellStyle name="Normal 3 2 2 2 2" xfId="383" xr:uid="{00000000-0005-0000-0000-0000A1010000}"/>
    <cellStyle name="Normal 3 2 2 3" xfId="384" xr:uid="{00000000-0005-0000-0000-0000A2010000}"/>
    <cellStyle name="Normal 3 2 3" xfId="385" xr:uid="{00000000-0005-0000-0000-0000A3010000}"/>
    <cellStyle name="Normal 3 3" xfId="386" xr:uid="{00000000-0005-0000-0000-0000A4010000}"/>
    <cellStyle name="Normal 3 4" xfId="387" xr:uid="{00000000-0005-0000-0000-0000A5010000}"/>
    <cellStyle name="Normal 3 5" xfId="388" xr:uid="{00000000-0005-0000-0000-0000A6010000}"/>
    <cellStyle name="Normal 30" xfId="389" xr:uid="{00000000-0005-0000-0000-0000A7010000}"/>
    <cellStyle name="Normal 30 2" xfId="390" xr:uid="{00000000-0005-0000-0000-0000A8010000}"/>
    <cellStyle name="Normal 31" xfId="391" xr:uid="{00000000-0005-0000-0000-0000A9010000}"/>
    <cellStyle name="Normal 32" xfId="392" xr:uid="{00000000-0005-0000-0000-0000AA010000}"/>
    <cellStyle name="Normal 33" xfId="393" xr:uid="{00000000-0005-0000-0000-0000AB010000}"/>
    <cellStyle name="Normal 34" xfId="394" xr:uid="{00000000-0005-0000-0000-0000AC010000}"/>
    <cellStyle name="Normal 35" xfId="395" xr:uid="{00000000-0005-0000-0000-0000AD010000}"/>
    <cellStyle name="Normal 36" xfId="396" xr:uid="{00000000-0005-0000-0000-0000AE010000}"/>
    <cellStyle name="Normal 37" xfId="397" xr:uid="{00000000-0005-0000-0000-0000AF010000}"/>
    <cellStyle name="Normal 38" xfId="398" xr:uid="{00000000-0005-0000-0000-0000B0010000}"/>
    <cellStyle name="Normal 39" xfId="399" xr:uid="{00000000-0005-0000-0000-0000B1010000}"/>
    <cellStyle name="Normal 4" xfId="400" xr:uid="{00000000-0005-0000-0000-0000B2010000}"/>
    <cellStyle name="Normal 4 2" xfId="401" xr:uid="{00000000-0005-0000-0000-0000B3010000}"/>
    <cellStyle name="Normal 4 2 2" xfId="402" xr:uid="{00000000-0005-0000-0000-0000B4010000}"/>
    <cellStyle name="Normal 4 2 3" xfId="403" xr:uid="{00000000-0005-0000-0000-0000B5010000}"/>
    <cellStyle name="Normal 4 3" xfId="404" xr:uid="{00000000-0005-0000-0000-0000B6010000}"/>
    <cellStyle name="Normal 4 3 2" xfId="405" xr:uid="{00000000-0005-0000-0000-0000B7010000}"/>
    <cellStyle name="Normal 4 3 3" xfId="1124" xr:uid="{2F0EFA69-B3BE-4F72-BE45-065FB4BB7FE2}"/>
    <cellStyle name="Normal 4 3 4" xfId="1132" xr:uid="{09AB690A-C3DE-4A0E-95BC-BF5D1756D02C}"/>
    <cellStyle name="Normal 4 4" xfId="406" xr:uid="{00000000-0005-0000-0000-0000B8010000}"/>
    <cellStyle name="Normal 4 5" xfId="407" xr:uid="{00000000-0005-0000-0000-0000B9010000}"/>
    <cellStyle name="Normal 4 6" xfId="1120" xr:uid="{C9E5C9CB-82C1-43F4-B620-547B37152275}"/>
    <cellStyle name="Normal 4 7" xfId="1129" xr:uid="{93ADC7EA-B3B8-49E5-83EC-708A2AD9377E}"/>
    <cellStyle name="Normal 40" xfId="408" xr:uid="{00000000-0005-0000-0000-0000BA010000}"/>
    <cellStyle name="Normal 41" xfId="409" xr:uid="{00000000-0005-0000-0000-0000BB010000}"/>
    <cellStyle name="Normal 42" xfId="410" xr:uid="{00000000-0005-0000-0000-0000BC010000}"/>
    <cellStyle name="Normal 43" xfId="411" xr:uid="{00000000-0005-0000-0000-0000BD010000}"/>
    <cellStyle name="Normal 44" xfId="412" xr:uid="{00000000-0005-0000-0000-0000BE010000}"/>
    <cellStyle name="Normal 45" xfId="413" xr:uid="{00000000-0005-0000-0000-0000BF010000}"/>
    <cellStyle name="Normal 46" xfId="414" xr:uid="{00000000-0005-0000-0000-0000C0010000}"/>
    <cellStyle name="Normal 47" xfId="415" xr:uid="{00000000-0005-0000-0000-0000C1010000}"/>
    <cellStyle name="Normal 48" xfId="416" xr:uid="{00000000-0005-0000-0000-0000C2010000}"/>
    <cellStyle name="Normal 49" xfId="417" xr:uid="{00000000-0005-0000-0000-0000C3010000}"/>
    <cellStyle name="Normal 5" xfId="418" xr:uid="{00000000-0005-0000-0000-0000C4010000}"/>
    <cellStyle name="Normal 5 2" xfId="419" xr:uid="{00000000-0005-0000-0000-0000C5010000}"/>
    <cellStyle name="Normal 5 2 2" xfId="420" xr:uid="{00000000-0005-0000-0000-0000C6010000}"/>
    <cellStyle name="Normal 5 3" xfId="421" xr:uid="{00000000-0005-0000-0000-0000C7010000}"/>
    <cellStyle name="Normal 5 4" xfId="422" xr:uid="{00000000-0005-0000-0000-0000C8010000}"/>
    <cellStyle name="Normal 50" xfId="1064" xr:uid="{00000000-0005-0000-0000-0000C9010000}"/>
    <cellStyle name="Normal 51" xfId="1068" xr:uid="{00000000-0005-0000-0000-0000CA010000}"/>
    <cellStyle name="Normal 52" xfId="1108" xr:uid="{00000000-0005-0000-0000-0000CB010000}"/>
    <cellStyle name="Normal 53" xfId="1110" xr:uid="{00000000-0005-0000-0000-0000CC010000}"/>
    <cellStyle name="Normal 54" xfId="1111" xr:uid="{00000000-0005-0000-0000-0000CD010000}"/>
    <cellStyle name="Normal 55" xfId="1112" xr:uid="{00000000-0005-0000-0000-0000CE010000}"/>
    <cellStyle name="Normal 56" xfId="1113" xr:uid="{00000000-0005-0000-0000-0000CF010000}"/>
    <cellStyle name="Normal 57" xfId="1114" xr:uid="{44BD48DD-F90A-4825-8E32-A5E68C2687D7}"/>
    <cellStyle name="Normal 58" xfId="1115" xr:uid="{24F69AB1-577E-48CD-88E4-BE11FF75F669}"/>
    <cellStyle name="Normal 58 2" xfId="1135" xr:uid="{95396284-08FC-4621-B328-D515E8E78CE7}"/>
    <cellStyle name="Normal 58 4" xfId="1138" xr:uid="{0D07F4C3-773F-4DF9-BF30-E60DC85359DB}"/>
    <cellStyle name="Normal 59" xfId="1117" xr:uid="{95AD4703-C743-4D4D-8E86-BEA675F2BAED}"/>
    <cellStyle name="Normal 6" xfId="423" xr:uid="{00000000-0005-0000-0000-0000D0010000}"/>
    <cellStyle name="Normal 6 2" xfId="424" xr:uid="{00000000-0005-0000-0000-0000D1010000}"/>
    <cellStyle name="Normal 6 2 2" xfId="425" xr:uid="{00000000-0005-0000-0000-0000D2010000}"/>
    <cellStyle name="Normal 6 2 3" xfId="426" xr:uid="{00000000-0005-0000-0000-0000D3010000}"/>
    <cellStyle name="Normal 6 3" xfId="427" xr:uid="{00000000-0005-0000-0000-0000D4010000}"/>
    <cellStyle name="Normal 60" xfId="1121" xr:uid="{68C78F3B-7B13-4F79-85E5-5EEFEECDF8A2}"/>
    <cellStyle name="Normal 61" xfId="1125" xr:uid="{ECBE22B5-62E8-42DC-898C-8543365D6247}"/>
    <cellStyle name="Normal 62" xfId="1128" xr:uid="{2D87812C-3228-4B68-A40D-0C2200F3F7BC}"/>
    <cellStyle name="Normal 63" xfId="1133" xr:uid="{59516122-12B7-4855-BCAD-CCBD1DE698DF}"/>
    <cellStyle name="Normal 64" xfId="1140" xr:uid="{F04786F3-8F9C-40D1-BABE-341E470CD6C5}"/>
    <cellStyle name="Normal 65" xfId="1144" xr:uid="{B051DFFE-A02B-4515-9D6D-E9DB683B82A2}"/>
    <cellStyle name="Normal 66" xfId="1145" xr:uid="{BB3EF5C4-885B-440D-B7A1-F275319DF54E}"/>
    <cellStyle name="Normal 67" xfId="1146" xr:uid="{3C071E34-8A23-4AA1-B672-668EC5049CE6}"/>
    <cellStyle name="Normal 7" xfId="428" xr:uid="{00000000-0005-0000-0000-0000D5010000}"/>
    <cellStyle name="Normal 7 2" xfId="429" xr:uid="{00000000-0005-0000-0000-0000D6010000}"/>
    <cellStyle name="Normal 7 3" xfId="430" xr:uid="{00000000-0005-0000-0000-0000D7010000}"/>
    <cellStyle name="Normal 8" xfId="431" xr:uid="{00000000-0005-0000-0000-0000D8010000}"/>
    <cellStyle name="Normal 8 2" xfId="432" xr:uid="{00000000-0005-0000-0000-0000D9010000}"/>
    <cellStyle name="Normal 9" xfId="433" xr:uid="{00000000-0005-0000-0000-0000DA010000}"/>
    <cellStyle name="Normal 9 2" xfId="434" xr:uid="{00000000-0005-0000-0000-0000DB010000}"/>
    <cellStyle name="Nota" xfId="436" xr:uid="{00000000-0005-0000-0000-0000DE010000}"/>
    <cellStyle name="Nota 2" xfId="435" xr:uid="{00000000-0005-0000-0000-0000DF010000}"/>
    <cellStyle name="Notas 2" xfId="437" xr:uid="{00000000-0005-0000-0000-0000E1010000}"/>
    <cellStyle name="Notas 2 2" xfId="438" xr:uid="{00000000-0005-0000-0000-0000E2010000}"/>
    <cellStyle name="Notas 2 2 2" xfId="439" xr:uid="{00000000-0005-0000-0000-0000E3010000}"/>
    <cellStyle name="Notas 2 3" xfId="440" xr:uid="{00000000-0005-0000-0000-0000E4010000}"/>
    <cellStyle name="Notas 3" xfId="441" xr:uid="{00000000-0005-0000-0000-0000E5010000}"/>
    <cellStyle name="Notas 3 2" xfId="442" xr:uid="{00000000-0005-0000-0000-0000E6010000}"/>
    <cellStyle name="Notas 4" xfId="443" xr:uid="{00000000-0005-0000-0000-0000E7010000}"/>
    <cellStyle name="Notas 4 2" xfId="444" xr:uid="{00000000-0005-0000-0000-0000E8010000}"/>
    <cellStyle name="Notas 5" xfId="445" xr:uid="{00000000-0005-0000-0000-0000E9010000}"/>
    <cellStyle name="Notas 5 2" xfId="446" xr:uid="{00000000-0005-0000-0000-0000EA010000}"/>
    <cellStyle name="Notas 6" xfId="447" xr:uid="{00000000-0005-0000-0000-0000EB010000}"/>
    <cellStyle name="Note" xfId="448" xr:uid="{00000000-0005-0000-0000-0000EC010000}"/>
    <cellStyle name="Note 2" xfId="449" xr:uid="{00000000-0005-0000-0000-0000ED010000}"/>
    <cellStyle name="Notes_multi" xfId="450" xr:uid="{00000000-0005-0000-0000-0000EE010000}"/>
    <cellStyle name="Output" xfId="451" xr:uid="{00000000-0005-0000-0000-0000EF010000}"/>
    <cellStyle name="Output 2" xfId="452" xr:uid="{00000000-0005-0000-0000-0000F0010000}"/>
    <cellStyle name="Percent 2" xfId="453" xr:uid="{00000000-0005-0000-0000-0000F1010000}"/>
    <cellStyle name="Percent 2 2" xfId="454" xr:uid="{00000000-0005-0000-0000-0000F2010000}"/>
    <cellStyle name="Percent_1dp" xfId="455" xr:uid="{00000000-0005-0000-0000-0000F3010000}"/>
    <cellStyle name="Percentatge" xfId="461" builtinId="5"/>
    <cellStyle name="Percentatge 2" xfId="456" xr:uid="{00000000-0005-0000-0000-0000F4010000}"/>
    <cellStyle name="Percentatge 2 2" xfId="457" xr:uid="{00000000-0005-0000-0000-0000F5010000}"/>
    <cellStyle name="Percentatge 3" xfId="458" xr:uid="{00000000-0005-0000-0000-0000F6010000}"/>
    <cellStyle name="Percentatge 3 2" xfId="459" xr:uid="{00000000-0005-0000-0000-0000F7010000}"/>
    <cellStyle name="Percentatge 3 2 2" xfId="460" xr:uid="{00000000-0005-0000-0000-0000F8010000}"/>
    <cellStyle name="Percentatge 4" xfId="1131" xr:uid="{EAAEB3E0-8AA8-49D1-A9F2-6B1A85A1720D}"/>
    <cellStyle name="Porcentaje 10" xfId="462" xr:uid="{00000000-0005-0000-0000-0000FA010000}"/>
    <cellStyle name="Porcentaje 10 2" xfId="463" xr:uid="{00000000-0005-0000-0000-0000FB010000}"/>
    <cellStyle name="Porcentaje 11" xfId="464" xr:uid="{00000000-0005-0000-0000-0000FC010000}"/>
    <cellStyle name="Porcentaje 12" xfId="1066" xr:uid="{00000000-0005-0000-0000-0000FD010000}"/>
    <cellStyle name="Porcentaje 13" xfId="1116" xr:uid="{6694F533-8F3F-4D2B-B2A7-3A429471FCD9}"/>
    <cellStyle name="Porcentaje 13 2" xfId="1136" xr:uid="{5B9D0093-D09E-411C-AC6F-B13942DE956C}"/>
    <cellStyle name="Porcentaje 13 4" xfId="1139" xr:uid="{DE942C83-978F-43DC-A41E-857701CD2A7A}"/>
    <cellStyle name="Porcentaje 14" xfId="1123" xr:uid="{BD9147C7-216B-40E2-BA1A-F45A583918FE}"/>
    <cellStyle name="Porcentaje 15" xfId="1127" xr:uid="{1381B7C1-EFCB-4277-86D0-959961E2F6CE}"/>
    <cellStyle name="Porcentaje 2" xfId="465" xr:uid="{00000000-0005-0000-0000-0000FE010000}"/>
    <cellStyle name="Porcentaje 2 2" xfId="466" xr:uid="{00000000-0005-0000-0000-0000FF010000}"/>
    <cellStyle name="Porcentaje 2 2 2" xfId="467" xr:uid="{00000000-0005-0000-0000-000000020000}"/>
    <cellStyle name="Porcentaje 2 3" xfId="468" xr:uid="{00000000-0005-0000-0000-000001020000}"/>
    <cellStyle name="Porcentaje 2 4" xfId="469" xr:uid="{00000000-0005-0000-0000-000002020000}"/>
    <cellStyle name="Porcentaje 2 5" xfId="470" xr:uid="{00000000-0005-0000-0000-000003020000}"/>
    <cellStyle name="Porcentaje 3" xfId="471" xr:uid="{00000000-0005-0000-0000-000004020000}"/>
    <cellStyle name="Porcentaje 3 2" xfId="472" xr:uid="{00000000-0005-0000-0000-000005020000}"/>
    <cellStyle name="Porcentaje 3 2 2" xfId="473" xr:uid="{00000000-0005-0000-0000-000006020000}"/>
    <cellStyle name="Porcentaje 3 3" xfId="474" xr:uid="{00000000-0005-0000-0000-000007020000}"/>
    <cellStyle name="Porcentaje 3 3 2" xfId="475" xr:uid="{00000000-0005-0000-0000-000008020000}"/>
    <cellStyle name="Porcentaje 3 4" xfId="476" xr:uid="{00000000-0005-0000-0000-000009020000}"/>
    <cellStyle name="Porcentaje 4" xfId="477" xr:uid="{00000000-0005-0000-0000-00000A020000}"/>
    <cellStyle name="Porcentaje 4 2" xfId="478" xr:uid="{00000000-0005-0000-0000-00000B020000}"/>
    <cellStyle name="Porcentaje 5" xfId="479" xr:uid="{00000000-0005-0000-0000-00000C020000}"/>
    <cellStyle name="Porcentaje 5 2" xfId="480" xr:uid="{00000000-0005-0000-0000-00000D020000}"/>
    <cellStyle name="Porcentaje 5 2 2" xfId="481" xr:uid="{00000000-0005-0000-0000-00000E020000}"/>
    <cellStyle name="Porcentaje 5 2 3" xfId="482" xr:uid="{00000000-0005-0000-0000-00000F020000}"/>
    <cellStyle name="Porcentaje 5 2 4" xfId="483" xr:uid="{00000000-0005-0000-0000-000010020000}"/>
    <cellStyle name="Porcentaje 5 3" xfId="484" xr:uid="{00000000-0005-0000-0000-000011020000}"/>
    <cellStyle name="Porcentaje 5 4" xfId="485" xr:uid="{00000000-0005-0000-0000-000012020000}"/>
    <cellStyle name="Porcentaje 6" xfId="486" xr:uid="{00000000-0005-0000-0000-000013020000}"/>
    <cellStyle name="Porcentaje 6 2" xfId="487" xr:uid="{00000000-0005-0000-0000-000014020000}"/>
    <cellStyle name="Porcentaje 6 3" xfId="488" xr:uid="{00000000-0005-0000-0000-000015020000}"/>
    <cellStyle name="Porcentaje 7" xfId="489" xr:uid="{00000000-0005-0000-0000-000016020000}"/>
    <cellStyle name="Porcentaje 7 2" xfId="490" xr:uid="{00000000-0005-0000-0000-000017020000}"/>
    <cellStyle name="Porcentaje 7 3" xfId="491" xr:uid="{00000000-0005-0000-0000-000018020000}"/>
    <cellStyle name="Porcentaje 8" xfId="492" xr:uid="{00000000-0005-0000-0000-000019020000}"/>
    <cellStyle name="Porcentaje 8 2" xfId="493" xr:uid="{00000000-0005-0000-0000-00001A020000}"/>
    <cellStyle name="Porcentaje 9" xfId="494" xr:uid="{00000000-0005-0000-0000-00001B020000}"/>
    <cellStyle name="Porcentual 2" xfId="495" xr:uid="{00000000-0005-0000-0000-00001C020000}"/>
    <cellStyle name="Resultat" xfId="498" xr:uid="{00000000-0005-0000-0000-00001D020000}"/>
    <cellStyle name="Resultat 2" xfId="496" xr:uid="{00000000-0005-0000-0000-00001E020000}"/>
    <cellStyle name="Resultat 2 2" xfId="497" xr:uid="{00000000-0005-0000-0000-00001F020000}"/>
    <cellStyle name="Salida 2" xfId="499" xr:uid="{00000000-0005-0000-0000-000021020000}"/>
    <cellStyle name="Salida 2 2" xfId="500" xr:uid="{00000000-0005-0000-0000-000022020000}"/>
    <cellStyle name="Salida 2 2 2" xfId="501" xr:uid="{00000000-0005-0000-0000-000023020000}"/>
    <cellStyle name="Salida 2 3" xfId="502" xr:uid="{00000000-0005-0000-0000-000024020000}"/>
    <cellStyle name="Salida 3" xfId="503" xr:uid="{00000000-0005-0000-0000-000025020000}"/>
    <cellStyle name="Salida 3 2" xfId="504" xr:uid="{00000000-0005-0000-0000-000026020000}"/>
    <cellStyle name="Salida 4" xfId="505" xr:uid="{00000000-0005-0000-0000-000027020000}"/>
    <cellStyle name="Salida 4 2" xfId="506" xr:uid="{00000000-0005-0000-0000-000028020000}"/>
    <cellStyle name="Salida 5" xfId="507" xr:uid="{00000000-0005-0000-0000-000029020000}"/>
    <cellStyle name="Salida 6" xfId="508" xr:uid="{00000000-0005-0000-0000-00002A020000}"/>
    <cellStyle name="SAPBEXaggData" xfId="509" xr:uid="{00000000-0005-0000-0000-00002B020000}"/>
    <cellStyle name="SAPBEXaggData 10" xfId="510" xr:uid="{00000000-0005-0000-0000-00002C020000}"/>
    <cellStyle name="SAPBEXaggData 11" xfId="511" xr:uid="{00000000-0005-0000-0000-00002D020000}"/>
    <cellStyle name="SAPBEXaggData 2" xfId="512" xr:uid="{00000000-0005-0000-0000-00002E020000}"/>
    <cellStyle name="SAPBEXaggData 2 2" xfId="513" xr:uid="{00000000-0005-0000-0000-00002F020000}"/>
    <cellStyle name="SAPBEXaggData 3" xfId="514" xr:uid="{00000000-0005-0000-0000-000030020000}"/>
    <cellStyle name="SAPBEXaggData 3 2" xfId="515" xr:uid="{00000000-0005-0000-0000-000031020000}"/>
    <cellStyle name="SAPBEXaggData 3 3" xfId="516" xr:uid="{00000000-0005-0000-0000-000032020000}"/>
    <cellStyle name="SAPBEXaggData 4" xfId="517" xr:uid="{00000000-0005-0000-0000-000033020000}"/>
    <cellStyle name="SAPBEXaggData 5" xfId="518" xr:uid="{00000000-0005-0000-0000-000034020000}"/>
    <cellStyle name="SAPBEXaggData 6" xfId="519" xr:uid="{00000000-0005-0000-0000-000035020000}"/>
    <cellStyle name="SAPBEXaggData 7" xfId="520" xr:uid="{00000000-0005-0000-0000-000036020000}"/>
    <cellStyle name="SAPBEXaggData 8" xfId="521" xr:uid="{00000000-0005-0000-0000-000037020000}"/>
    <cellStyle name="SAPBEXaggData 9" xfId="522" xr:uid="{00000000-0005-0000-0000-000038020000}"/>
    <cellStyle name="SAPBEXaggDataEmph" xfId="523" xr:uid="{00000000-0005-0000-0000-000039020000}"/>
    <cellStyle name="SAPBEXaggDataEmph 10" xfId="524" xr:uid="{00000000-0005-0000-0000-00003A020000}"/>
    <cellStyle name="SAPBEXaggDataEmph 2" xfId="525" xr:uid="{00000000-0005-0000-0000-00003B020000}"/>
    <cellStyle name="SAPBEXaggDataEmph 2 2" xfId="526" xr:uid="{00000000-0005-0000-0000-00003C020000}"/>
    <cellStyle name="SAPBEXaggDataEmph 3" xfId="527" xr:uid="{00000000-0005-0000-0000-00003D020000}"/>
    <cellStyle name="SAPBEXaggDataEmph 3 2" xfId="528" xr:uid="{00000000-0005-0000-0000-00003E020000}"/>
    <cellStyle name="SAPBEXaggDataEmph 4" xfId="529" xr:uid="{00000000-0005-0000-0000-00003F020000}"/>
    <cellStyle name="SAPBEXaggDataEmph 5" xfId="530" xr:uid="{00000000-0005-0000-0000-000040020000}"/>
    <cellStyle name="SAPBEXaggDataEmph 6" xfId="531" xr:uid="{00000000-0005-0000-0000-000041020000}"/>
    <cellStyle name="SAPBEXaggDataEmph 7" xfId="532" xr:uid="{00000000-0005-0000-0000-000042020000}"/>
    <cellStyle name="SAPBEXaggDataEmph 8" xfId="533" xr:uid="{00000000-0005-0000-0000-000043020000}"/>
    <cellStyle name="SAPBEXaggDataEmph 9" xfId="534" xr:uid="{00000000-0005-0000-0000-000044020000}"/>
    <cellStyle name="SAPBEXaggItem" xfId="535" xr:uid="{00000000-0005-0000-0000-000045020000}"/>
    <cellStyle name="SAPBEXaggItem 10" xfId="536" xr:uid="{00000000-0005-0000-0000-000046020000}"/>
    <cellStyle name="SAPBEXaggItem 2" xfId="537" xr:uid="{00000000-0005-0000-0000-000047020000}"/>
    <cellStyle name="SAPBEXaggItem 2 2" xfId="538" xr:uid="{00000000-0005-0000-0000-000048020000}"/>
    <cellStyle name="SAPBEXaggItem 3" xfId="539" xr:uid="{00000000-0005-0000-0000-000049020000}"/>
    <cellStyle name="SAPBEXaggItem 3 2" xfId="540" xr:uid="{00000000-0005-0000-0000-00004A020000}"/>
    <cellStyle name="SAPBEXaggItem 3 3" xfId="541" xr:uid="{00000000-0005-0000-0000-00004B020000}"/>
    <cellStyle name="SAPBEXaggItem 4" xfId="542" xr:uid="{00000000-0005-0000-0000-00004C020000}"/>
    <cellStyle name="SAPBEXaggItem 5" xfId="543" xr:uid="{00000000-0005-0000-0000-00004D020000}"/>
    <cellStyle name="SAPBEXaggItem 6" xfId="544" xr:uid="{00000000-0005-0000-0000-00004E020000}"/>
    <cellStyle name="SAPBEXaggItem 7" xfId="545" xr:uid="{00000000-0005-0000-0000-00004F020000}"/>
    <cellStyle name="SAPBEXaggItem 8" xfId="546" xr:uid="{00000000-0005-0000-0000-000050020000}"/>
    <cellStyle name="SAPBEXaggItem 9" xfId="547" xr:uid="{00000000-0005-0000-0000-000051020000}"/>
    <cellStyle name="SAPBEXaggItemX" xfId="548" xr:uid="{00000000-0005-0000-0000-000052020000}"/>
    <cellStyle name="SAPBEXaggItemX 10" xfId="549" xr:uid="{00000000-0005-0000-0000-000053020000}"/>
    <cellStyle name="SAPBEXaggItemX 2" xfId="550" xr:uid="{00000000-0005-0000-0000-000054020000}"/>
    <cellStyle name="SAPBEXaggItemX 2 2" xfId="551" xr:uid="{00000000-0005-0000-0000-000055020000}"/>
    <cellStyle name="SAPBEXaggItemX 3" xfId="552" xr:uid="{00000000-0005-0000-0000-000056020000}"/>
    <cellStyle name="SAPBEXaggItemX 3 2" xfId="553" xr:uid="{00000000-0005-0000-0000-000057020000}"/>
    <cellStyle name="SAPBEXaggItemX 4" xfId="554" xr:uid="{00000000-0005-0000-0000-000058020000}"/>
    <cellStyle name="SAPBEXaggItemX 5" xfId="555" xr:uid="{00000000-0005-0000-0000-000059020000}"/>
    <cellStyle name="SAPBEXaggItemX 6" xfId="556" xr:uid="{00000000-0005-0000-0000-00005A020000}"/>
    <cellStyle name="SAPBEXaggItemX 7" xfId="557" xr:uid="{00000000-0005-0000-0000-00005B020000}"/>
    <cellStyle name="SAPBEXaggItemX 8" xfId="558" xr:uid="{00000000-0005-0000-0000-00005C020000}"/>
    <cellStyle name="SAPBEXaggItemX 9" xfId="559" xr:uid="{00000000-0005-0000-0000-00005D020000}"/>
    <cellStyle name="SAPBEXchaText" xfId="560" xr:uid="{00000000-0005-0000-0000-00005E020000}"/>
    <cellStyle name="SAPBEXchaText 2" xfId="561" xr:uid="{00000000-0005-0000-0000-00005F020000}"/>
    <cellStyle name="SAPBEXchaText 2 2" xfId="562" xr:uid="{00000000-0005-0000-0000-000060020000}"/>
    <cellStyle name="SAPBEXchaText 2 2 2" xfId="563" xr:uid="{00000000-0005-0000-0000-000061020000}"/>
    <cellStyle name="SAPBEXchaText 3" xfId="564" xr:uid="{00000000-0005-0000-0000-000062020000}"/>
    <cellStyle name="SAPBEXchaText 3 2" xfId="565" xr:uid="{00000000-0005-0000-0000-000063020000}"/>
    <cellStyle name="SAPBEXchaText 4" xfId="566" xr:uid="{00000000-0005-0000-0000-000064020000}"/>
    <cellStyle name="SAPBEXchaText 4 2" xfId="567" xr:uid="{00000000-0005-0000-0000-000065020000}"/>
    <cellStyle name="SAPBEXchaText 4 3" xfId="568" xr:uid="{00000000-0005-0000-0000-000066020000}"/>
    <cellStyle name="SAPBEXchaText 5" xfId="569" xr:uid="{00000000-0005-0000-0000-000067020000}"/>
    <cellStyle name="SAPBEXchaText 6" xfId="570" xr:uid="{00000000-0005-0000-0000-000068020000}"/>
    <cellStyle name="SAPBEXchaText 7" xfId="571" xr:uid="{00000000-0005-0000-0000-000069020000}"/>
    <cellStyle name="SAPBEXexcBad7" xfId="572" xr:uid="{00000000-0005-0000-0000-00006A020000}"/>
    <cellStyle name="SAPBEXexcBad7 10" xfId="573" xr:uid="{00000000-0005-0000-0000-00006B020000}"/>
    <cellStyle name="SAPBEXexcBad7 2" xfId="574" xr:uid="{00000000-0005-0000-0000-00006C020000}"/>
    <cellStyle name="SAPBEXexcBad7 2 2" xfId="575" xr:uid="{00000000-0005-0000-0000-00006D020000}"/>
    <cellStyle name="SAPBEXexcBad7 3" xfId="576" xr:uid="{00000000-0005-0000-0000-00006E020000}"/>
    <cellStyle name="SAPBEXexcBad7 3 2" xfId="577" xr:uid="{00000000-0005-0000-0000-00006F020000}"/>
    <cellStyle name="SAPBEXexcBad7 3 3" xfId="578" xr:uid="{00000000-0005-0000-0000-000070020000}"/>
    <cellStyle name="SAPBEXexcBad7 4" xfId="579" xr:uid="{00000000-0005-0000-0000-000071020000}"/>
    <cellStyle name="SAPBEXexcBad7 5" xfId="580" xr:uid="{00000000-0005-0000-0000-000072020000}"/>
    <cellStyle name="SAPBEXexcBad7 6" xfId="581" xr:uid="{00000000-0005-0000-0000-000073020000}"/>
    <cellStyle name="SAPBEXexcBad7 7" xfId="582" xr:uid="{00000000-0005-0000-0000-000074020000}"/>
    <cellStyle name="SAPBEXexcBad7 8" xfId="583" xr:uid="{00000000-0005-0000-0000-000075020000}"/>
    <cellStyle name="SAPBEXexcBad7 9" xfId="584" xr:uid="{00000000-0005-0000-0000-000076020000}"/>
    <cellStyle name="SAPBEXexcBad8" xfId="585" xr:uid="{00000000-0005-0000-0000-000077020000}"/>
    <cellStyle name="SAPBEXexcBad8 10" xfId="586" xr:uid="{00000000-0005-0000-0000-000078020000}"/>
    <cellStyle name="SAPBEXexcBad8 2" xfId="587" xr:uid="{00000000-0005-0000-0000-000079020000}"/>
    <cellStyle name="SAPBEXexcBad8 2 2" xfId="588" xr:uid="{00000000-0005-0000-0000-00007A020000}"/>
    <cellStyle name="SAPBEXexcBad8 3" xfId="589" xr:uid="{00000000-0005-0000-0000-00007B020000}"/>
    <cellStyle name="SAPBEXexcBad8 3 2" xfId="590" xr:uid="{00000000-0005-0000-0000-00007C020000}"/>
    <cellStyle name="SAPBEXexcBad8 3 3" xfId="591" xr:uid="{00000000-0005-0000-0000-00007D020000}"/>
    <cellStyle name="SAPBEXexcBad8 4" xfId="592" xr:uid="{00000000-0005-0000-0000-00007E020000}"/>
    <cellStyle name="SAPBEXexcBad8 5" xfId="593" xr:uid="{00000000-0005-0000-0000-00007F020000}"/>
    <cellStyle name="SAPBEXexcBad8 6" xfId="594" xr:uid="{00000000-0005-0000-0000-000080020000}"/>
    <cellStyle name="SAPBEXexcBad8 7" xfId="595" xr:uid="{00000000-0005-0000-0000-000081020000}"/>
    <cellStyle name="SAPBEXexcBad8 8" xfId="596" xr:uid="{00000000-0005-0000-0000-000082020000}"/>
    <cellStyle name="SAPBEXexcBad8 9" xfId="597" xr:uid="{00000000-0005-0000-0000-000083020000}"/>
    <cellStyle name="SAPBEXexcBad9" xfId="598" xr:uid="{00000000-0005-0000-0000-000084020000}"/>
    <cellStyle name="SAPBEXexcBad9 10" xfId="599" xr:uid="{00000000-0005-0000-0000-000085020000}"/>
    <cellStyle name="SAPBEXexcBad9 2" xfId="600" xr:uid="{00000000-0005-0000-0000-000086020000}"/>
    <cellStyle name="SAPBEXexcBad9 2 2" xfId="601" xr:uid="{00000000-0005-0000-0000-000087020000}"/>
    <cellStyle name="SAPBEXexcBad9 3" xfId="602" xr:uid="{00000000-0005-0000-0000-000088020000}"/>
    <cellStyle name="SAPBEXexcBad9 3 2" xfId="603" xr:uid="{00000000-0005-0000-0000-000089020000}"/>
    <cellStyle name="SAPBEXexcBad9 3 3" xfId="604" xr:uid="{00000000-0005-0000-0000-00008A020000}"/>
    <cellStyle name="SAPBEXexcBad9 4" xfId="605" xr:uid="{00000000-0005-0000-0000-00008B020000}"/>
    <cellStyle name="SAPBEXexcBad9 5" xfId="606" xr:uid="{00000000-0005-0000-0000-00008C020000}"/>
    <cellStyle name="SAPBEXexcBad9 6" xfId="607" xr:uid="{00000000-0005-0000-0000-00008D020000}"/>
    <cellStyle name="SAPBEXexcBad9 7" xfId="608" xr:uid="{00000000-0005-0000-0000-00008E020000}"/>
    <cellStyle name="SAPBEXexcBad9 8" xfId="609" xr:uid="{00000000-0005-0000-0000-00008F020000}"/>
    <cellStyle name="SAPBEXexcBad9 9" xfId="610" xr:uid="{00000000-0005-0000-0000-000090020000}"/>
    <cellStyle name="SAPBEXexcCritical4" xfId="611" xr:uid="{00000000-0005-0000-0000-000091020000}"/>
    <cellStyle name="SAPBEXexcCritical4 10" xfId="612" xr:uid="{00000000-0005-0000-0000-000092020000}"/>
    <cellStyle name="SAPBEXexcCritical4 2" xfId="613" xr:uid="{00000000-0005-0000-0000-000093020000}"/>
    <cellStyle name="SAPBEXexcCritical4 2 2" xfId="614" xr:uid="{00000000-0005-0000-0000-000094020000}"/>
    <cellStyle name="SAPBEXexcCritical4 3" xfId="615" xr:uid="{00000000-0005-0000-0000-000095020000}"/>
    <cellStyle name="SAPBEXexcCritical4 3 2" xfId="616" xr:uid="{00000000-0005-0000-0000-000096020000}"/>
    <cellStyle name="SAPBEXexcCritical4 3 3" xfId="617" xr:uid="{00000000-0005-0000-0000-000097020000}"/>
    <cellStyle name="SAPBEXexcCritical4 4" xfId="618" xr:uid="{00000000-0005-0000-0000-000098020000}"/>
    <cellStyle name="SAPBEXexcCritical4 5" xfId="619" xr:uid="{00000000-0005-0000-0000-000099020000}"/>
    <cellStyle name="SAPBEXexcCritical4 6" xfId="620" xr:uid="{00000000-0005-0000-0000-00009A020000}"/>
    <cellStyle name="SAPBEXexcCritical4 7" xfId="621" xr:uid="{00000000-0005-0000-0000-00009B020000}"/>
    <cellStyle name="SAPBEXexcCritical4 8" xfId="622" xr:uid="{00000000-0005-0000-0000-00009C020000}"/>
    <cellStyle name="SAPBEXexcCritical4 9" xfId="623" xr:uid="{00000000-0005-0000-0000-00009D020000}"/>
    <cellStyle name="SAPBEXexcCritical5" xfId="624" xr:uid="{00000000-0005-0000-0000-00009E020000}"/>
    <cellStyle name="SAPBEXexcCritical5 10" xfId="625" xr:uid="{00000000-0005-0000-0000-00009F020000}"/>
    <cellStyle name="SAPBEXexcCritical5 2" xfId="626" xr:uid="{00000000-0005-0000-0000-0000A0020000}"/>
    <cellStyle name="SAPBEXexcCritical5 2 2" xfId="627" xr:uid="{00000000-0005-0000-0000-0000A1020000}"/>
    <cellStyle name="SAPBEXexcCritical5 3" xfId="628" xr:uid="{00000000-0005-0000-0000-0000A2020000}"/>
    <cellStyle name="SAPBEXexcCritical5 3 2" xfId="629" xr:uid="{00000000-0005-0000-0000-0000A3020000}"/>
    <cellStyle name="SAPBEXexcCritical5 3 3" xfId="630" xr:uid="{00000000-0005-0000-0000-0000A4020000}"/>
    <cellStyle name="SAPBEXexcCritical5 4" xfId="631" xr:uid="{00000000-0005-0000-0000-0000A5020000}"/>
    <cellStyle name="SAPBEXexcCritical5 5" xfId="632" xr:uid="{00000000-0005-0000-0000-0000A6020000}"/>
    <cellStyle name="SAPBEXexcCritical5 6" xfId="633" xr:uid="{00000000-0005-0000-0000-0000A7020000}"/>
    <cellStyle name="SAPBEXexcCritical5 7" xfId="634" xr:uid="{00000000-0005-0000-0000-0000A8020000}"/>
    <cellStyle name="SAPBEXexcCritical5 8" xfId="635" xr:uid="{00000000-0005-0000-0000-0000A9020000}"/>
    <cellStyle name="SAPBEXexcCritical5 9" xfId="636" xr:uid="{00000000-0005-0000-0000-0000AA020000}"/>
    <cellStyle name="SAPBEXexcCritical6" xfId="637" xr:uid="{00000000-0005-0000-0000-0000AB020000}"/>
    <cellStyle name="SAPBEXexcCritical6 10" xfId="638" xr:uid="{00000000-0005-0000-0000-0000AC020000}"/>
    <cellStyle name="SAPBEXexcCritical6 2" xfId="639" xr:uid="{00000000-0005-0000-0000-0000AD020000}"/>
    <cellStyle name="SAPBEXexcCritical6 2 2" xfId="640" xr:uid="{00000000-0005-0000-0000-0000AE020000}"/>
    <cellStyle name="SAPBEXexcCritical6 3" xfId="641" xr:uid="{00000000-0005-0000-0000-0000AF020000}"/>
    <cellStyle name="SAPBEXexcCritical6 3 2" xfId="642" xr:uid="{00000000-0005-0000-0000-0000B0020000}"/>
    <cellStyle name="SAPBEXexcCritical6 3 3" xfId="643" xr:uid="{00000000-0005-0000-0000-0000B1020000}"/>
    <cellStyle name="SAPBEXexcCritical6 4" xfId="644" xr:uid="{00000000-0005-0000-0000-0000B2020000}"/>
    <cellStyle name="SAPBEXexcCritical6 5" xfId="645" xr:uid="{00000000-0005-0000-0000-0000B3020000}"/>
    <cellStyle name="SAPBEXexcCritical6 6" xfId="646" xr:uid="{00000000-0005-0000-0000-0000B4020000}"/>
    <cellStyle name="SAPBEXexcCritical6 7" xfId="647" xr:uid="{00000000-0005-0000-0000-0000B5020000}"/>
    <cellStyle name="SAPBEXexcCritical6 8" xfId="648" xr:uid="{00000000-0005-0000-0000-0000B6020000}"/>
    <cellStyle name="SAPBEXexcCritical6 9" xfId="649" xr:uid="{00000000-0005-0000-0000-0000B7020000}"/>
    <cellStyle name="SAPBEXexcGood1" xfId="650" xr:uid="{00000000-0005-0000-0000-0000B8020000}"/>
    <cellStyle name="SAPBEXexcGood1 10" xfId="651" xr:uid="{00000000-0005-0000-0000-0000B9020000}"/>
    <cellStyle name="SAPBEXexcGood1 2" xfId="652" xr:uid="{00000000-0005-0000-0000-0000BA020000}"/>
    <cellStyle name="SAPBEXexcGood1 2 2" xfId="653" xr:uid="{00000000-0005-0000-0000-0000BB020000}"/>
    <cellStyle name="SAPBEXexcGood1 3" xfId="654" xr:uid="{00000000-0005-0000-0000-0000BC020000}"/>
    <cellStyle name="SAPBEXexcGood1 3 2" xfId="655" xr:uid="{00000000-0005-0000-0000-0000BD020000}"/>
    <cellStyle name="SAPBEXexcGood1 3 3" xfId="656" xr:uid="{00000000-0005-0000-0000-0000BE020000}"/>
    <cellStyle name="SAPBEXexcGood1 4" xfId="657" xr:uid="{00000000-0005-0000-0000-0000BF020000}"/>
    <cellStyle name="SAPBEXexcGood1 5" xfId="658" xr:uid="{00000000-0005-0000-0000-0000C0020000}"/>
    <cellStyle name="SAPBEXexcGood1 6" xfId="659" xr:uid="{00000000-0005-0000-0000-0000C1020000}"/>
    <cellStyle name="SAPBEXexcGood1 7" xfId="660" xr:uid="{00000000-0005-0000-0000-0000C2020000}"/>
    <cellStyle name="SAPBEXexcGood1 8" xfId="661" xr:uid="{00000000-0005-0000-0000-0000C3020000}"/>
    <cellStyle name="SAPBEXexcGood1 9" xfId="662" xr:uid="{00000000-0005-0000-0000-0000C4020000}"/>
    <cellStyle name="SAPBEXexcGood2" xfId="663" xr:uid="{00000000-0005-0000-0000-0000C5020000}"/>
    <cellStyle name="SAPBEXexcGood2 10" xfId="664" xr:uid="{00000000-0005-0000-0000-0000C6020000}"/>
    <cellStyle name="SAPBEXexcGood2 2" xfId="665" xr:uid="{00000000-0005-0000-0000-0000C7020000}"/>
    <cellStyle name="SAPBEXexcGood2 2 2" xfId="666" xr:uid="{00000000-0005-0000-0000-0000C8020000}"/>
    <cellStyle name="SAPBEXexcGood2 3" xfId="667" xr:uid="{00000000-0005-0000-0000-0000C9020000}"/>
    <cellStyle name="SAPBEXexcGood2 3 2" xfId="668" xr:uid="{00000000-0005-0000-0000-0000CA020000}"/>
    <cellStyle name="SAPBEXexcGood2 3 3" xfId="669" xr:uid="{00000000-0005-0000-0000-0000CB020000}"/>
    <cellStyle name="SAPBEXexcGood2 4" xfId="670" xr:uid="{00000000-0005-0000-0000-0000CC020000}"/>
    <cellStyle name="SAPBEXexcGood2 5" xfId="671" xr:uid="{00000000-0005-0000-0000-0000CD020000}"/>
    <cellStyle name="SAPBEXexcGood2 6" xfId="672" xr:uid="{00000000-0005-0000-0000-0000CE020000}"/>
    <cellStyle name="SAPBEXexcGood2 7" xfId="673" xr:uid="{00000000-0005-0000-0000-0000CF020000}"/>
    <cellStyle name="SAPBEXexcGood2 8" xfId="674" xr:uid="{00000000-0005-0000-0000-0000D0020000}"/>
    <cellStyle name="SAPBEXexcGood2 9" xfId="675" xr:uid="{00000000-0005-0000-0000-0000D1020000}"/>
    <cellStyle name="SAPBEXexcGood3" xfId="676" xr:uid="{00000000-0005-0000-0000-0000D2020000}"/>
    <cellStyle name="SAPBEXexcGood3 10" xfId="677" xr:uid="{00000000-0005-0000-0000-0000D3020000}"/>
    <cellStyle name="SAPBEXexcGood3 2" xfId="678" xr:uid="{00000000-0005-0000-0000-0000D4020000}"/>
    <cellStyle name="SAPBEXexcGood3 2 2" xfId="679" xr:uid="{00000000-0005-0000-0000-0000D5020000}"/>
    <cellStyle name="SAPBEXexcGood3 3" xfId="680" xr:uid="{00000000-0005-0000-0000-0000D6020000}"/>
    <cellStyle name="SAPBEXexcGood3 3 2" xfId="681" xr:uid="{00000000-0005-0000-0000-0000D7020000}"/>
    <cellStyle name="SAPBEXexcGood3 3 3" xfId="682" xr:uid="{00000000-0005-0000-0000-0000D8020000}"/>
    <cellStyle name="SAPBEXexcGood3 4" xfId="683" xr:uid="{00000000-0005-0000-0000-0000D9020000}"/>
    <cellStyle name="SAPBEXexcGood3 5" xfId="684" xr:uid="{00000000-0005-0000-0000-0000DA020000}"/>
    <cellStyle name="SAPBEXexcGood3 6" xfId="685" xr:uid="{00000000-0005-0000-0000-0000DB020000}"/>
    <cellStyle name="SAPBEXexcGood3 7" xfId="686" xr:uid="{00000000-0005-0000-0000-0000DC020000}"/>
    <cellStyle name="SAPBEXexcGood3 8" xfId="687" xr:uid="{00000000-0005-0000-0000-0000DD020000}"/>
    <cellStyle name="SAPBEXexcGood3 9" xfId="688" xr:uid="{00000000-0005-0000-0000-0000DE020000}"/>
    <cellStyle name="SAPBEXfilterDrill" xfId="689" xr:uid="{00000000-0005-0000-0000-0000DF020000}"/>
    <cellStyle name="SAPBEXfilterDrill 2" xfId="690" xr:uid="{00000000-0005-0000-0000-0000E0020000}"/>
    <cellStyle name="SAPBEXfilterDrill 2 2" xfId="691" xr:uid="{00000000-0005-0000-0000-0000E1020000}"/>
    <cellStyle name="SAPBEXfilterDrill 3" xfId="692" xr:uid="{00000000-0005-0000-0000-0000E2020000}"/>
    <cellStyle name="SAPBEXfilterDrill 3 2" xfId="693" xr:uid="{00000000-0005-0000-0000-0000E3020000}"/>
    <cellStyle name="SAPBEXfilterDrill 3 3" xfId="694" xr:uid="{00000000-0005-0000-0000-0000E4020000}"/>
    <cellStyle name="SAPBEXfilterDrill 4" xfId="695" xr:uid="{00000000-0005-0000-0000-0000E5020000}"/>
    <cellStyle name="SAPBEXfilterDrill 5" xfId="696" xr:uid="{00000000-0005-0000-0000-0000E6020000}"/>
    <cellStyle name="SAPBEXfilterDrill 6" xfId="697" xr:uid="{00000000-0005-0000-0000-0000E7020000}"/>
    <cellStyle name="SAPBEXfilterItem" xfId="698" xr:uid="{00000000-0005-0000-0000-0000E8020000}"/>
    <cellStyle name="SAPBEXfilterItem 2" xfId="699" xr:uid="{00000000-0005-0000-0000-0000E9020000}"/>
    <cellStyle name="SAPBEXfilterItem 2 2" xfId="700" xr:uid="{00000000-0005-0000-0000-0000EA020000}"/>
    <cellStyle name="SAPBEXfilterItem 3" xfId="701" xr:uid="{00000000-0005-0000-0000-0000EB020000}"/>
    <cellStyle name="SAPBEXfilterItem 3 2" xfId="702" xr:uid="{00000000-0005-0000-0000-0000EC020000}"/>
    <cellStyle name="SAPBEXfilterItem 4" xfId="703" xr:uid="{00000000-0005-0000-0000-0000ED020000}"/>
    <cellStyle name="SAPBEXfilterItem 5" xfId="704" xr:uid="{00000000-0005-0000-0000-0000EE020000}"/>
    <cellStyle name="SAPBEXfilterItem 6" xfId="705" xr:uid="{00000000-0005-0000-0000-0000EF020000}"/>
    <cellStyle name="SAPBEXfilterText" xfId="706" xr:uid="{00000000-0005-0000-0000-0000F0020000}"/>
    <cellStyle name="SAPBEXfilterText 2" xfId="707" xr:uid="{00000000-0005-0000-0000-0000F1020000}"/>
    <cellStyle name="SAPBEXfilterText 2 2" xfId="708" xr:uid="{00000000-0005-0000-0000-0000F2020000}"/>
    <cellStyle name="SAPBEXfilterText 3" xfId="709" xr:uid="{00000000-0005-0000-0000-0000F3020000}"/>
    <cellStyle name="SAPBEXfilterText 3 2" xfId="710" xr:uid="{00000000-0005-0000-0000-0000F4020000}"/>
    <cellStyle name="SAPBEXfilterText 4" xfId="711" xr:uid="{00000000-0005-0000-0000-0000F5020000}"/>
    <cellStyle name="SAPBEXfilterText 5" xfId="712" xr:uid="{00000000-0005-0000-0000-0000F6020000}"/>
    <cellStyle name="SAPBEXformats" xfId="713" xr:uid="{00000000-0005-0000-0000-0000F7020000}"/>
    <cellStyle name="SAPBEXformats 10" xfId="714" xr:uid="{00000000-0005-0000-0000-0000F8020000}"/>
    <cellStyle name="SAPBEXformats 2" xfId="715" xr:uid="{00000000-0005-0000-0000-0000F9020000}"/>
    <cellStyle name="SAPBEXformats 2 2" xfId="716" xr:uid="{00000000-0005-0000-0000-0000FA020000}"/>
    <cellStyle name="SAPBEXformats 2 2 2" xfId="717" xr:uid="{00000000-0005-0000-0000-0000FB020000}"/>
    <cellStyle name="SAPBEXformats 3" xfId="718" xr:uid="{00000000-0005-0000-0000-0000FC020000}"/>
    <cellStyle name="SAPBEXformats 3 2" xfId="719" xr:uid="{00000000-0005-0000-0000-0000FD020000}"/>
    <cellStyle name="SAPBEXformats 4" xfId="720" xr:uid="{00000000-0005-0000-0000-0000FE020000}"/>
    <cellStyle name="SAPBEXformats 4 2" xfId="721" xr:uid="{00000000-0005-0000-0000-0000FF020000}"/>
    <cellStyle name="SAPBEXformats 4 3" xfId="722" xr:uid="{00000000-0005-0000-0000-000000030000}"/>
    <cellStyle name="SAPBEXformats 5" xfId="723" xr:uid="{00000000-0005-0000-0000-000001030000}"/>
    <cellStyle name="SAPBEXformats 6" xfId="724" xr:uid="{00000000-0005-0000-0000-000002030000}"/>
    <cellStyle name="SAPBEXformats 7" xfId="725" xr:uid="{00000000-0005-0000-0000-000003030000}"/>
    <cellStyle name="SAPBEXformats 8" xfId="726" xr:uid="{00000000-0005-0000-0000-000004030000}"/>
    <cellStyle name="SAPBEXformats 9" xfId="727" xr:uid="{00000000-0005-0000-0000-000005030000}"/>
    <cellStyle name="SAPBEXheaderItem" xfId="728" xr:uid="{00000000-0005-0000-0000-000006030000}"/>
    <cellStyle name="SAPBEXheaderItem 10" xfId="729" xr:uid="{00000000-0005-0000-0000-000007030000}"/>
    <cellStyle name="SAPBEXheaderItem 2" xfId="730" xr:uid="{00000000-0005-0000-0000-000008030000}"/>
    <cellStyle name="SAPBEXheaderItem 2 2" xfId="731" xr:uid="{00000000-0005-0000-0000-000009030000}"/>
    <cellStyle name="SAPBEXheaderItem 2 3" xfId="732" xr:uid="{00000000-0005-0000-0000-00000A030000}"/>
    <cellStyle name="SAPBEXheaderItem 3" xfId="733" xr:uid="{00000000-0005-0000-0000-00000B030000}"/>
    <cellStyle name="SAPBEXheaderItem 3 2" xfId="734" xr:uid="{00000000-0005-0000-0000-00000C030000}"/>
    <cellStyle name="SAPBEXheaderItem 4" xfId="735" xr:uid="{00000000-0005-0000-0000-00000D030000}"/>
    <cellStyle name="SAPBEXheaderItem 4 2" xfId="736" xr:uid="{00000000-0005-0000-0000-00000E030000}"/>
    <cellStyle name="SAPBEXheaderItem 5" xfId="737" xr:uid="{00000000-0005-0000-0000-00000F030000}"/>
    <cellStyle name="SAPBEXheaderItem 6" xfId="738" xr:uid="{00000000-0005-0000-0000-000010030000}"/>
    <cellStyle name="SAPBEXheaderItem 7" xfId="739" xr:uid="{00000000-0005-0000-0000-000011030000}"/>
    <cellStyle name="SAPBEXheaderItem 8" xfId="740" xr:uid="{00000000-0005-0000-0000-000012030000}"/>
    <cellStyle name="SAPBEXheaderItem 9" xfId="741" xr:uid="{00000000-0005-0000-0000-000013030000}"/>
    <cellStyle name="SAPBEXheaderText" xfId="742" xr:uid="{00000000-0005-0000-0000-000014030000}"/>
    <cellStyle name="SAPBEXheaderText 10" xfId="743" xr:uid="{00000000-0005-0000-0000-000015030000}"/>
    <cellStyle name="SAPBEXheaderText 2" xfId="744" xr:uid="{00000000-0005-0000-0000-000016030000}"/>
    <cellStyle name="SAPBEXheaderText 2 2" xfId="745" xr:uid="{00000000-0005-0000-0000-000017030000}"/>
    <cellStyle name="SAPBEXheaderText 2 3" xfId="746" xr:uid="{00000000-0005-0000-0000-000018030000}"/>
    <cellStyle name="SAPBEXheaderText 3" xfId="747" xr:uid="{00000000-0005-0000-0000-000019030000}"/>
    <cellStyle name="SAPBEXheaderText 3 2" xfId="748" xr:uid="{00000000-0005-0000-0000-00001A030000}"/>
    <cellStyle name="SAPBEXheaderText 4" xfId="749" xr:uid="{00000000-0005-0000-0000-00001B030000}"/>
    <cellStyle name="SAPBEXheaderText 4 2" xfId="750" xr:uid="{00000000-0005-0000-0000-00001C030000}"/>
    <cellStyle name="SAPBEXheaderText 5" xfId="751" xr:uid="{00000000-0005-0000-0000-00001D030000}"/>
    <cellStyle name="SAPBEXheaderText 6" xfId="752" xr:uid="{00000000-0005-0000-0000-00001E030000}"/>
    <cellStyle name="SAPBEXheaderText 7" xfId="753" xr:uid="{00000000-0005-0000-0000-00001F030000}"/>
    <cellStyle name="SAPBEXheaderText 8" xfId="754" xr:uid="{00000000-0005-0000-0000-000020030000}"/>
    <cellStyle name="SAPBEXheaderText 9" xfId="755" xr:uid="{00000000-0005-0000-0000-000021030000}"/>
    <cellStyle name="SAPBEXHLevel0" xfId="756" xr:uid="{00000000-0005-0000-0000-000022030000}"/>
    <cellStyle name="SAPBEXHLevel0 10" xfId="757" xr:uid="{00000000-0005-0000-0000-000023030000}"/>
    <cellStyle name="SAPBEXHLevel0 2" xfId="758" xr:uid="{00000000-0005-0000-0000-000024030000}"/>
    <cellStyle name="SAPBEXHLevel0 2 2" xfId="759" xr:uid="{00000000-0005-0000-0000-000025030000}"/>
    <cellStyle name="SAPBEXHLevel0 2 3" xfId="760" xr:uid="{00000000-0005-0000-0000-000026030000}"/>
    <cellStyle name="SAPBEXHLevel0 3" xfId="761" xr:uid="{00000000-0005-0000-0000-000027030000}"/>
    <cellStyle name="SAPBEXHLevel0 3 2" xfId="762" xr:uid="{00000000-0005-0000-0000-000028030000}"/>
    <cellStyle name="SAPBEXHLevel0 3 3" xfId="763" xr:uid="{00000000-0005-0000-0000-000029030000}"/>
    <cellStyle name="SAPBEXHLevel0 4" xfId="764" xr:uid="{00000000-0005-0000-0000-00002A030000}"/>
    <cellStyle name="SAPBEXHLevel0 5" xfId="765" xr:uid="{00000000-0005-0000-0000-00002B030000}"/>
    <cellStyle name="SAPBEXHLevel0 6" xfId="766" xr:uid="{00000000-0005-0000-0000-00002C030000}"/>
    <cellStyle name="SAPBEXHLevel0 7" xfId="767" xr:uid="{00000000-0005-0000-0000-00002D030000}"/>
    <cellStyle name="SAPBEXHLevel0 8" xfId="768" xr:uid="{00000000-0005-0000-0000-00002E030000}"/>
    <cellStyle name="SAPBEXHLevel0 9" xfId="769" xr:uid="{00000000-0005-0000-0000-00002F030000}"/>
    <cellStyle name="SAPBEXHLevel0X" xfId="770" xr:uid="{00000000-0005-0000-0000-000030030000}"/>
    <cellStyle name="SAPBEXHLevel0X 10" xfId="771" xr:uid="{00000000-0005-0000-0000-000031030000}"/>
    <cellStyle name="SAPBEXHLevel0X 2" xfId="772" xr:uid="{00000000-0005-0000-0000-000032030000}"/>
    <cellStyle name="SAPBEXHLevel0X 2 2" xfId="773" xr:uid="{00000000-0005-0000-0000-000033030000}"/>
    <cellStyle name="SAPBEXHLevel0X 3" xfId="774" xr:uid="{00000000-0005-0000-0000-000034030000}"/>
    <cellStyle name="SAPBEXHLevel0X 3 2" xfId="775" xr:uid="{00000000-0005-0000-0000-000035030000}"/>
    <cellStyle name="SAPBEXHLevel0X 3 3" xfId="776" xr:uid="{00000000-0005-0000-0000-000036030000}"/>
    <cellStyle name="SAPBEXHLevel0X 4" xfId="777" xr:uid="{00000000-0005-0000-0000-000037030000}"/>
    <cellStyle name="SAPBEXHLevel0X 5" xfId="778" xr:uid="{00000000-0005-0000-0000-000038030000}"/>
    <cellStyle name="SAPBEXHLevel0X 6" xfId="779" xr:uid="{00000000-0005-0000-0000-000039030000}"/>
    <cellStyle name="SAPBEXHLevel0X 7" xfId="780" xr:uid="{00000000-0005-0000-0000-00003A030000}"/>
    <cellStyle name="SAPBEXHLevel0X 8" xfId="781" xr:uid="{00000000-0005-0000-0000-00003B030000}"/>
    <cellStyle name="SAPBEXHLevel0X 9" xfId="782" xr:uid="{00000000-0005-0000-0000-00003C030000}"/>
    <cellStyle name="SAPBEXHLevel1" xfId="783" xr:uid="{00000000-0005-0000-0000-00003D030000}"/>
    <cellStyle name="SAPBEXHLevel1 10" xfId="784" xr:uid="{00000000-0005-0000-0000-00003E030000}"/>
    <cellStyle name="SAPBEXHLevel1 2" xfId="785" xr:uid="{00000000-0005-0000-0000-00003F030000}"/>
    <cellStyle name="SAPBEXHLevel1 2 2" xfId="786" xr:uid="{00000000-0005-0000-0000-000040030000}"/>
    <cellStyle name="SAPBEXHLevel1 2 3" xfId="787" xr:uid="{00000000-0005-0000-0000-000041030000}"/>
    <cellStyle name="SAPBEXHLevel1 3" xfId="788" xr:uid="{00000000-0005-0000-0000-000042030000}"/>
    <cellStyle name="SAPBEXHLevel1 3 2" xfId="789" xr:uid="{00000000-0005-0000-0000-000043030000}"/>
    <cellStyle name="SAPBEXHLevel1 3 3" xfId="790" xr:uid="{00000000-0005-0000-0000-000044030000}"/>
    <cellStyle name="SAPBEXHLevel1 4" xfId="791" xr:uid="{00000000-0005-0000-0000-000045030000}"/>
    <cellStyle name="SAPBEXHLevel1 5" xfId="792" xr:uid="{00000000-0005-0000-0000-000046030000}"/>
    <cellStyle name="SAPBEXHLevel1 6" xfId="793" xr:uid="{00000000-0005-0000-0000-000047030000}"/>
    <cellStyle name="SAPBEXHLevel1 7" xfId="794" xr:uid="{00000000-0005-0000-0000-000048030000}"/>
    <cellStyle name="SAPBEXHLevel1 8" xfId="795" xr:uid="{00000000-0005-0000-0000-000049030000}"/>
    <cellStyle name="SAPBEXHLevel1 9" xfId="796" xr:uid="{00000000-0005-0000-0000-00004A030000}"/>
    <cellStyle name="SAPBEXHLevel1X" xfId="797" xr:uid="{00000000-0005-0000-0000-00004B030000}"/>
    <cellStyle name="SAPBEXHLevel1X 10" xfId="798" xr:uid="{00000000-0005-0000-0000-00004C030000}"/>
    <cellStyle name="SAPBEXHLevel1X 2" xfId="799" xr:uid="{00000000-0005-0000-0000-00004D030000}"/>
    <cellStyle name="SAPBEXHLevel1X 2 2" xfId="800" xr:uid="{00000000-0005-0000-0000-00004E030000}"/>
    <cellStyle name="SAPBEXHLevel1X 3" xfId="801" xr:uid="{00000000-0005-0000-0000-00004F030000}"/>
    <cellStyle name="SAPBEXHLevel1X 3 2" xfId="802" xr:uid="{00000000-0005-0000-0000-000050030000}"/>
    <cellStyle name="SAPBEXHLevel1X 3 3" xfId="803" xr:uid="{00000000-0005-0000-0000-000051030000}"/>
    <cellStyle name="SAPBEXHLevel1X 4" xfId="804" xr:uid="{00000000-0005-0000-0000-000052030000}"/>
    <cellStyle name="SAPBEXHLevel1X 5" xfId="805" xr:uid="{00000000-0005-0000-0000-000053030000}"/>
    <cellStyle name="SAPBEXHLevel1X 6" xfId="806" xr:uid="{00000000-0005-0000-0000-000054030000}"/>
    <cellStyle name="SAPBEXHLevel1X 7" xfId="807" xr:uid="{00000000-0005-0000-0000-000055030000}"/>
    <cellStyle name="SAPBEXHLevel1X 8" xfId="808" xr:uid="{00000000-0005-0000-0000-000056030000}"/>
    <cellStyle name="SAPBEXHLevel1X 9" xfId="809" xr:uid="{00000000-0005-0000-0000-000057030000}"/>
    <cellStyle name="SAPBEXHLevel2" xfId="810" xr:uid="{00000000-0005-0000-0000-000058030000}"/>
    <cellStyle name="SAPBEXHLevel2 10" xfId="811" xr:uid="{00000000-0005-0000-0000-000059030000}"/>
    <cellStyle name="SAPBEXHLevel2 2" xfId="812" xr:uid="{00000000-0005-0000-0000-00005A030000}"/>
    <cellStyle name="SAPBEXHLevel2 2 2" xfId="813" xr:uid="{00000000-0005-0000-0000-00005B030000}"/>
    <cellStyle name="SAPBEXHLevel2 2 3" xfId="814" xr:uid="{00000000-0005-0000-0000-00005C030000}"/>
    <cellStyle name="SAPBEXHLevel2 3" xfId="815" xr:uid="{00000000-0005-0000-0000-00005D030000}"/>
    <cellStyle name="SAPBEXHLevel2 3 2" xfId="816" xr:uid="{00000000-0005-0000-0000-00005E030000}"/>
    <cellStyle name="SAPBEXHLevel2 3 3" xfId="817" xr:uid="{00000000-0005-0000-0000-00005F030000}"/>
    <cellStyle name="SAPBEXHLevel2 4" xfId="818" xr:uid="{00000000-0005-0000-0000-000060030000}"/>
    <cellStyle name="SAPBEXHLevel2 5" xfId="819" xr:uid="{00000000-0005-0000-0000-000061030000}"/>
    <cellStyle name="SAPBEXHLevel2 6" xfId="820" xr:uid="{00000000-0005-0000-0000-000062030000}"/>
    <cellStyle name="SAPBEXHLevel2 7" xfId="821" xr:uid="{00000000-0005-0000-0000-000063030000}"/>
    <cellStyle name="SAPBEXHLevel2 8" xfId="822" xr:uid="{00000000-0005-0000-0000-000064030000}"/>
    <cellStyle name="SAPBEXHLevel2 9" xfId="823" xr:uid="{00000000-0005-0000-0000-000065030000}"/>
    <cellStyle name="SAPBEXHLevel2X" xfId="824" xr:uid="{00000000-0005-0000-0000-000066030000}"/>
    <cellStyle name="SAPBEXHLevel2X 10" xfId="825" xr:uid="{00000000-0005-0000-0000-000067030000}"/>
    <cellStyle name="SAPBEXHLevel2X 2" xfId="826" xr:uid="{00000000-0005-0000-0000-000068030000}"/>
    <cellStyle name="SAPBEXHLevel2X 2 2" xfId="827" xr:uid="{00000000-0005-0000-0000-000069030000}"/>
    <cellStyle name="SAPBEXHLevel2X 3" xfId="828" xr:uid="{00000000-0005-0000-0000-00006A030000}"/>
    <cellStyle name="SAPBEXHLevel2X 3 2" xfId="829" xr:uid="{00000000-0005-0000-0000-00006B030000}"/>
    <cellStyle name="SAPBEXHLevel2X 3 3" xfId="830" xr:uid="{00000000-0005-0000-0000-00006C030000}"/>
    <cellStyle name="SAPBEXHLevel2X 4" xfId="831" xr:uid="{00000000-0005-0000-0000-00006D030000}"/>
    <cellStyle name="SAPBEXHLevel2X 5" xfId="832" xr:uid="{00000000-0005-0000-0000-00006E030000}"/>
    <cellStyle name="SAPBEXHLevel2X 6" xfId="833" xr:uid="{00000000-0005-0000-0000-00006F030000}"/>
    <cellStyle name="SAPBEXHLevel2X 7" xfId="834" xr:uid="{00000000-0005-0000-0000-000070030000}"/>
    <cellStyle name="SAPBEXHLevel2X 8" xfId="835" xr:uid="{00000000-0005-0000-0000-000071030000}"/>
    <cellStyle name="SAPBEXHLevel2X 9" xfId="836" xr:uid="{00000000-0005-0000-0000-000072030000}"/>
    <cellStyle name="SAPBEXHLevel3" xfId="837" xr:uid="{00000000-0005-0000-0000-000073030000}"/>
    <cellStyle name="SAPBEXHLevel3 10" xfId="838" xr:uid="{00000000-0005-0000-0000-000074030000}"/>
    <cellStyle name="SAPBEXHLevel3 2" xfId="839" xr:uid="{00000000-0005-0000-0000-000075030000}"/>
    <cellStyle name="SAPBEXHLevel3 2 2" xfId="840" xr:uid="{00000000-0005-0000-0000-000076030000}"/>
    <cellStyle name="SAPBEXHLevel3 2 3" xfId="841" xr:uid="{00000000-0005-0000-0000-000077030000}"/>
    <cellStyle name="SAPBEXHLevel3 3" xfId="842" xr:uid="{00000000-0005-0000-0000-000078030000}"/>
    <cellStyle name="SAPBEXHLevel3 3 2" xfId="843" xr:uid="{00000000-0005-0000-0000-000079030000}"/>
    <cellStyle name="SAPBEXHLevel3 3 3" xfId="844" xr:uid="{00000000-0005-0000-0000-00007A030000}"/>
    <cellStyle name="SAPBEXHLevel3 4" xfId="845" xr:uid="{00000000-0005-0000-0000-00007B030000}"/>
    <cellStyle name="SAPBEXHLevel3 5" xfId="846" xr:uid="{00000000-0005-0000-0000-00007C030000}"/>
    <cellStyle name="SAPBEXHLevel3 6" xfId="847" xr:uid="{00000000-0005-0000-0000-00007D030000}"/>
    <cellStyle name="SAPBEXHLevel3 7" xfId="848" xr:uid="{00000000-0005-0000-0000-00007E030000}"/>
    <cellStyle name="SAPBEXHLevel3 8" xfId="849" xr:uid="{00000000-0005-0000-0000-00007F030000}"/>
    <cellStyle name="SAPBEXHLevel3 9" xfId="850" xr:uid="{00000000-0005-0000-0000-000080030000}"/>
    <cellStyle name="SAPBEXHLevel3X" xfId="851" xr:uid="{00000000-0005-0000-0000-000081030000}"/>
    <cellStyle name="SAPBEXHLevel3X 10" xfId="852" xr:uid="{00000000-0005-0000-0000-000082030000}"/>
    <cellStyle name="SAPBEXHLevel3X 2" xfId="853" xr:uid="{00000000-0005-0000-0000-000083030000}"/>
    <cellStyle name="SAPBEXHLevel3X 2 2" xfId="854" xr:uid="{00000000-0005-0000-0000-000084030000}"/>
    <cellStyle name="SAPBEXHLevel3X 3" xfId="855" xr:uid="{00000000-0005-0000-0000-000085030000}"/>
    <cellStyle name="SAPBEXHLevel3X 3 2" xfId="856" xr:uid="{00000000-0005-0000-0000-000086030000}"/>
    <cellStyle name="SAPBEXHLevel3X 3 3" xfId="857" xr:uid="{00000000-0005-0000-0000-000087030000}"/>
    <cellStyle name="SAPBEXHLevel3X 4" xfId="858" xr:uid="{00000000-0005-0000-0000-000088030000}"/>
    <cellStyle name="SAPBEXHLevel3X 5" xfId="859" xr:uid="{00000000-0005-0000-0000-000089030000}"/>
    <cellStyle name="SAPBEXHLevel3X 6" xfId="860" xr:uid="{00000000-0005-0000-0000-00008A030000}"/>
    <cellStyle name="SAPBEXHLevel3X 7" xfId="861" xr:uid="{00000000-0005-0000-0000-00008B030000}"/>
    <cellStyle name="SAPBEXHLevel3X 8" xfId="862" xr:uid="{00000000-0005-0000-0000-00008C030000}"/>
    <cellStyle name="SAPBEXHLevel3X 9" xfId="863" xr:uid="{00000000-0005-0000-0000-00008D030000}"/>
    <cellStyle name="SAPBEXinputData" xfId="864" xr:uid="{00000000-0005-0000-0000-00008E030000}"/>
    <cellStyle name="SAPBEXinputData 2" xfId="865" xr:uid="{00000000-0005-0000-0000-00008F030000}"/>
    <cellStyle name="SAPBEXinputData 2 2" xfId="866" xr:uid="{00000000-0005-0000-0000-000090030000}"/>
    <cellStyle name="SAPBEXinputData 3" xfId="867" xr:uid="{00000000-0005-0000-0000-000091030000}"/>
    <cellStyle name="SAPBEXinputData 4" xfId="868" xr:uid="{00000000-0005-0000-0000-000092030000}"/>
    <cellStyle name="SAPBEXinputData 5" xfId="869" xr:uid="{00000000-0005-0000-0000-000093030000}"/>
    <cellStyle name="SAPBEXinputData 6" xfId="870" xr:uid="{00000000-0005-0000-0000-000094030000}"/>
    <cellStyle name="SAPBEXItemHeader" xfId="871" xr:uid="{00000000-0005-0000-0000-000095030000}"/>
    <cellStyle name="SAPBEXItemHeader 2" xfId="872" xr:uid="{00000000-0005-0000-0000-000096030000}"/>
    <cellStyle name="SAPBEXItemHeader 3" xfId="873" xr:uid="{00000000-0005-0000-0000-000097030000}"/>
    <cellStyle name="SAPBEXresData" xfId="874" xr:uid="{00000000-0005-0000-0000-000098030000}"/>
    <cellStyle name="SAPBEXresData 10" xfId="875" xr:uid="{00000000-0005-0000-0000-000099030000}"/>
    <cellStyle name="SAPBEXresData 2" xfId="876" xr:uid="{00000000-0005-0000-0000-00009A030000}"/>
    <cellStyle name="SAPBEXresData 2 2" xfId="877" xr:uid="{00000000-0005-0000-0000-00009B030000}"/>
    <cellStyle name="SAPBEXresData 3" xfId="878" xr:uid="{00000000-0005-0000-0000-00009C030000}"/>
    <cellStyle name="SAPBEXresData 3 2" xfId="879" xr:uid="{00000000-0005-0000-0000-00009D030000}"/>
    <cellStyle name="SAPBEXresData 4" xfId="880" xr:uid="{00000000-0005-0000-0000-00009E030000}"/>
    <cellStyle name="SAPBEXresData 5" xfId="881" xr:uid="{00000000-0005-0000-0000-00009F030000}"/>
    <cellStyle name="SAPBEXresData 6" xfId="882" xr:uid="{00000000-0005-0000-0000-0000A0030000}"/>
    <cellStyle name="SAPBEXresData 7" xfId="883" xr:uid="{00000000-0005-0000-0000-0000A1030000}"/>
    <cellStyle name="SAPBEXresData 8" xfId="884" xr:uid="{00000000-0005-0000-0000-0000A2030000}"/>
    <cellStyle name="SAPBEXresData 9" xfId="885" xr:uid="{00000000-0005-0000-0000-0000A3030000}"/>
    <cellStyle name="SAPBEXresDataEmph" xfId="886" xr:uid="{00000000-0005-0000-0000-0000A4030000}"/>
    <cellStyle name="SAPBEXresDataEmph 10" xfId="887" xr:uid="{00000000-0005-0000-0000-0000A5030000}"/>
    <cellStyle name="SAPBEXresDataEmph 2" xfId="888" xr:uid="{00000000-0005-0000-0000-0000A6030000}"/>
    <cellStyle name="SAPBEXresDataEmph 2 2" xfId="889" xr:uid="{00000000-0005-0000-0000-0000A7030000}"/>
    <cellStyle name="SAPBEXresDataEmph 3" xfId="890" xr:uid="{00000000-0005-0000-0000-0000A8030000}"/>
    <cellStyle name="SAPBEXresDataEmph 3 2" xfId="891" xr:uid="{00000000-0005-0000-0000-0000A9030000}"/>
    <cellStyle name="SAPBEXresDataEmph 4" xfId="892" xr:uid="{00000000-0005-0000-0000-0000AA030000}"/>
    <cellStyle name="SAPBEXresDataEmph 5" xfId="893" xr:uid="{00000000-0005-0000-0000-0000AB030000}"/>
    <cellStyle name="SAPBEXresDataEmph 6" xfId="894" xr:uid="{00000000-0005-0000-0000-0000AC030000}"/>
    <cellStyle name="SAPBEXresDataEmph 7" xfId="895" xr:uid="{00000000-0005-0000-0000-0000AD030000}"/>
    <cellStyle name="SAPBEXresDataEmph 8" xfId="896" xr:uid="{00000000-0005-0000-0000-0000AE030000}"/>
    <cellStyle name="SAPBEXresDataEmph 9" xfId="897" xr:uid="{00000000-0005-0000-0000-0000AF030000}"/>
    <cellStyle name="SAPBEXresItem" xfId="898" xr:uid="{00000000-0005-0000-0000-0000B0030000}"/>
    <cellStyle name="SAPBEXresItem 10" xfId="899" xr:uid="{00000000-0005-0000-0000-0000B1030000}"/>
    <cellStyle name="SAPBEXresItem 2" xfId="900" xr:uid="{00000000-0005-0000-0000-0000B2030000}"/>
    <cellStyle name="SAPBEXresItem 2 2" xfId="901" xr:uid="{00000000-0005-0000-0000-0000B3030000}"/>
    <cellStyle name="SAPBEXresItem 3" xfId="902" xr:uid="{00000000-0005-0000-0000-0000B4030000}"/>
    <cellStyle name="SAPBEXresItem 3 2" xfId="903" xr:uid="{00000000-0005-0000-0000-0000B5030000}"/>
    <cellStyle name="SAPBEXresItem 4" xfId="904" xr:uid="{00000000-0005-0000-0000-0000B6030000}"/>
    <cellStyle name="SAPBEXresItem 5" xfId="905" xr:uid="{00000000-0005-0000-0000-0000B7030000}"/>
    <cellStyle name="SAPBEXresItem 6" xfId="906" xr:uid="{00000000-0005-0000-0000-0000B8030000}"/>
    <cellStyle name="SAPBEXresItem 7" xfId="907" xr:uid="{00000000-0005-0000-0000-0000B9030000}"/>
    <cellStyle name="SAPBEXresItem 8" xfId="908" xr:uid="{00000000-0005-0000-0000-0000BA030000}"/>
    <cellStyle name="SAPBEXresItem 9" xfId="909" xr:uid="{00000000-0005-0000-0000-0000BB030000}"/>
    <cellStyle name="SAPBEXresItemX" xfId="910" xr:uid="{00000000-0005-0000-0000-0000BC030000}"/>
    <cellStyle name="SAPBEXresItemX 10" xfId="911" xr:uid="{00000000-0005-0000-0000-0000BD030000}"/>
    <cellStyle name="SAPBEXresItemX 2" xfId="912" xr:uid="{00000000-0005-0000-0000-0000BE030000}"/>
    <cellStyle name="SAPBEXresItemX 2 2" xfId="913" xr:uid="{00000000-0005-0000-0000-0000BF030000}"/>
    <cellStyle name="SAPBEXresItemX 3" xfId="914" xr:uid="{00000000-0005-0000-0000-0000C0030000}"/>
    <cellStyle name="SAPBEXresItemX 3 2" xfId="915" xr:uid="{00000000-0005-0000-0000-0000C1030000}"/>
    <cellStyle name="SAPBEXresItemX 4" xfId="916" xr:uid="{00000000-0005-0000-0000-0000C2030000}"/>
    <cellStyle name="SAPBEXresItemX 5" xfId="917" xr:uid="{00000000-0005-0000-0000-0000C3030000}"/>
    <cellStyle name="SAPBEXresItemX 6" xfId="918" xr:uid="{00000000-0005-0000-0000-0000C4030000}"/>
    <cellStyle name="SAPBEXresItemX 7" xfId="919" xr:uid="{00000000-0005-0000-0000-0000C5030000}"/>
    <cellStyle name="SAPBEXresItemX 8" xfId="920" xr:uid="{00000000-0005-0000-0000-0000C6030000}"/>
    <cellStyle name="SAPBEXresItemX 9" xfId="921" xr:uid="{00000000-0005-0000-0000-0000C7030000}"/>
    <cellStyle name="SAPBEXstdData" xfId="922" xr:uid="{00000000-0005-0000-0000-0000C8030000}"/>
    <cellStyle name="SAPBEXstdData 10" xfId="923" xr:uid="{00000000-0005-0000-0000-0000C9030000}"/>
    <cellStyle name="SAPBEXstdData 2" xfId="924" xr:uid="{00000000-0005-0000-0000-0000CA030000}"/>
    <cellStyle name="SAPBEXstdData 2 2" xfId="925" xr:uid="{00000000-0005-0000-0000-0000CB030000}"/>
    <cellStyle name="SAPBEXstdData 2 2 2" xfId="926" xr:uid="{00000000-0005-0000-0000-0000CC030000}"/>
    <cellStyle name="SAPBEXstdData 2 3" xfId="927" xr:uid="{00000000-0005-0000-0000-0000CD030000}"/>
    <cellStyle name="SAPBEXstdData 3" xfId="928" xr:uid="{00000000-0005-0000-0000-0000CE030000}"/>
    <cellStyle name="SAPBEXstdData 3 2" xfId="929" xr:uid="{00000000-0005-0000-0000-0000CF030000}"/>
    <cellStyle name="SAPBEXstdData 3 3" xfId="930" xr:uid="{00000000-0005-0000-0000-0000D0030000}"/>
    <cellStyle name="SAPBEXstdData 4" xfId="931" xr:uid="{00000000-0005-0000-0000-0000D1030000}"/>
    <cellStyle name="SAPBEXstdData 5" xfId="932" xr:uid="{00000000-0005-0000-0000-0000D2030000}"/>
    <cellStyle name="SAPBEXstdData 6" xfId="933" xr:uid="{00000000-0005-0000-0000-0000D3030000}"/>
    <cellStyle name="SAPBEXstdData 7" xfId="934" xr:uid="{00000000-0005-0000-0000-0000D4030000}"/>
    <cellStyle name="SAPBEXstdData 8" xfId="935" xr:uid="{00000000-0005-0000-0000-0000D5030000}"/>
    <cellStyle name="SAPBEXstdData 9" xfId="936" xr:uid="{00000000-0005-0000-0000-0000D6030000}"/>
    <cellStyle name="SAPBEXstdData_DES 2011 (2) ajustat" xfId="937" xr:uid="{00000000-0005-0000-0000-0000D7030000}"/>
    <cellStyle name="SAPBEXstdDataEmph" xfId="938" xr:uid="{00000000-0005-0000-0000-0000D8030000}"/>
    <cellStyle name="SAPBEXstdDataEmph 10" xfId="939" xr:uid="{00000000-0005-0000-0000-0000D9030000}"/>
    <cellStyle name="SAPBEXstdDataEmph 2" xfId="940" xr:uid="{00000000-0005-0000-0000-0000DA030000}"/>
    <cellStyle name="SAPBEXstdDataEmph 2 2" xfId="941" xr:uid="{00000000-0005-0000-0000-0000DB030000}"/>
    <cellStyle name="SAPBEXstdDataEmph 3" xfId="942" xr:uid="{00000000-0005-0000-0000-0000DC030000}"/>
    <cellStyle name="SAPBEXstdDataEmph 3 2" xfId="943" xr:uid="{00000000-0005-0000-0000-0000DD030000}"/>
    <cellStyle name="SAPBEXstdDataEmph 4" xfId="944" xr:uid="{00000000-0005-0000-0000-0000DE030000}"/>
    <cellStyle name="SAPBEXstdDataEmph 5" xfId="945" xr:uid="{00000000-0005-0000-0000-0000DF030000}"/>
    <cellStyle name="SAPBEXstdDataEmph 6" xfId="946" xr:uid="{00000000-0005-0000-0000-0000E0030000}"/>
    <cellStyle name="SAPBEXstdDataEmph 7" xfId="947" xr:uid="{00000000-0005-0000-0000-0000E1030000}"/>
    <cellStyle name="SAPBEXstdDataEmph 8" xfId="948" xr:uid="{00000000-0005-0000-0000-0000E2030000}"/>
    <cellStyle name="SAPBEXstdDataEmph 9" xfId="949" xr:uid="{00000000-0005-0000-0000-0000E3030000}"/>
    <cellStyle name="SAPBEXstdItem" xfId="950" xr:uid="{00000000-0005-0000-0000-0000E4030000}"/>
    <cellStyle name="SAPBEXstdItem 10" xfId="951" xr:uid="{00000000-0005-0000-0000-0000E5030000}"/>
    <cellStyle name="SAPBEXstdItem 2" xfId="952" xr:uid="{00000000-0005-0000-0000-0000E6030000}"/>
    <cellStyle name="SAPBEXstdItem 2 2" xfId="953" xr:uid="{00000000-0005-0000-0000-0000E7030000}"/>
    <cellStyle name="SAPBEXstdItem 2 2 2" xfId="954" xr:uid="{00000000-0005-0000-0000-0000E8030000}"/>
    <cellStyle name="SAPBEXstdItem 3" xfId="955" xr:uid="{00000000-0005-0000-0000-0000E9030000}"/>
    <cellStyle name="SAPBEXstdItem 3 2" xfId="956" xr:uid="{00000000-0005-0000-0000-0000EA030000}"/>
    <cellStyle name="SAPBEXstdItem 4" xfId="957" xr:uid="{00000000-0005-0000-0000-0000EB030000}"/>
    <cellStyle name="SAPBEXstdItem 4 2" xfId="958" xr:uid="{00000000-0005-0000-0000-0000EC030000}"/>
    <cellStyle name="SAPBEXstdItem 4 3" xfId="959" xr:uid="{00000000-0005-0000-0000-0000ED030000}"/>
    <cellStyle name="SAPBEXstdItem 5" xfId="960" xr:uid="{00000000-0005-0000-0000-0000EE030000}"/>
    <cellStyle name="SAPBEXstdItem 6" xfId="961" xr:uid="{00000000-0005-0000-0000-0000EF030000}"/>
    <cellStyle name="SAPBEXstdItem 7" xfId="962" xr:uid="{00000000-0005-0000-0000-0000F0030000}"/>
    <cellStyle name="SAPBEXstdItem 8" xfId="963" xr:uid="{00000000-0005-0000-0000-0000F1030000}"/>
    <cellStyle name="SAPBEXstdItem 9" xfId="964" xr:uid="{00000000-0005-0000-0000-0000F2030000}"/>
    <cellStyle name="SAPBEXstdItemX" xfId="965" xr:uid="{00000000-0005-0000-0000-0000F3030000}"/>
    <cellStyle name="SAPBEXstdItemX 10" xfId="966" xr:uid="{00000000-0005-0000-0000-0000F4030000}"/>
    <cellStyle name="SAPBEXstdItemX 2" xfId="967" xr:uid="{00000000-0005-0000-0000-0000F5030000}"/>
    <cellStyle name="SAPBEXstdItemX 2 2" xfId="968" xr:uid="{00000000-0005-0000-0000-0000F6030000}"/>
    <cellStyle name="SAPBEXstdItemX 3" xfId="969" xr:uid="{00000000-0005-0000-0000-0000F7030000}"/>
    <cellStyle name="SAPBEXstdItemX 3 2" xfId="970" xr:uid="{00000000-0005-0000-0000-0000F8030000}"/>
    <cellStyle name="SAPBEXstdItemX 4" xfId="971" xr:uid="{00000000-0005-0000-0000-0000F9030000}"/>
    <cellStyle name="SAPBEXstdItemX 5" xfId="972" xr:uid="{00000000-0005-0000-0000-0000FA030000}"/>
    <cellStyle name="SAPBEXstdItemX 6" xfId="973" xr:uid="{00000000-0005-0000-0000-0000FB030000}"/>
    <cellStyle name="SAPBEXstdItemX 7" xfId="974" xr:uid="{00000000-0005-0000-0000-0000FC030000}"/>
    <cellStyle name="SAPBEXstdItemX 8" xfId="975" xr:uid="{00000000-0005-0000-0000-0000FD030000}"/>
    <cellStyle name="SAPBEXstdItemX 9" xfId="976" xr:uid="{00000000-0005-0000-0000-0000FE030000}"/>
    <cellStyle name="SAPBEXtitle" xfId="977" xr:uid="{00000000-0005-0000-0000-0000FF030000}"/>
    <cellStyle name="SAPBEXtitle 10" xfId="978" xr:uid="{00000000-0005-0000-0000-000000040000}"/>
    <cellStyle name="SAPBEXtitle 2" xfId="979" xr:uid="{00000000-0005-0000-0000-000001040000}"/>
    <cellStyle name="SAPBEXtitle 2 2" xfId="980" xr:uid="{00000000-0005-0000-0000-000002040000}"/>
    <cellStyle name="SAPBEXtitle 3" xfId="981" xr:uid="{00000000-0005-0000-0000-000003040000}"/>
    <cellStyle name="SAPBEXtitle 4" xfId="982" xr:uid="{00000000-0005-0000-0000-000004040000}"/>
    <cellStyle name="SAPBEXtitle 5" xfId="983" xr:uid="{00000000-0005-0000-0000-000005040000}"/>
    <cellStyle name="SAPBEXtitle 6" xfId="984" xr:uid="{00000000-0005-0000-0000-000006040000}"/>
    <cellStyle name="SAPBEXtitle 7" xfId="985" xr:uid="{00000000-0005-0000-0000-000007040000}"/>
    <cellStyle name="SAPBEXtitle 8" xfId="986" xr:uid="{00000000-0005-0000-0000-000008040000}"/>
    <cellStyle name="SAPBEXtitle 9" xfId="987" xr:uid="{00000000-0005-0000-0000-000009040000}"/>
    <cellStyle name="SAPBEXunassignedItem" xfId="988" xr:uid="{00000000-0005-0000-0000-00000A040000}"/>
    <cellStyle name="SAPBEXunassignedItem 2" xfId="989" xr:uid="{00000000-0005-0000-0000-00000B040000}"/>
    <cellStyle name="SAPBEXunassignedItem 3" xfId="990" xr:uid="{00000000-0005-0000-0000-00000C040000}"/>
    <cellStyle name="SAPBEXunassignedItem 4" xfId="991" xr:uid="{00000000-0005-0000-0000-00000D040000}"/>
    <cellStyle name="SAPBEXundefined" xfId="992" xr:uid="{00000000-0005-0000-0000-00000E040000}"/>
    <cellStyle name="SAPBEXundefined 10" xfId="993" xr:uid="{00000000-0005-0000-0000-00000F040000}"/>
    <cellStyle name="SAPBEXundefined 2" xfId="994" xr:uid="{00000000-0005-0000-0000-000010040000}"/>
    <cellStyle name="SAPBEXundefined 2 2" xfId="995" xr:uid="{00000000-0005-0000-0000-000011040000}"/>
    <cellStyle name="SAPBEXundefined 3" xfId="996" xr:uid="{00000000-0005-0000-0000-000012040000}"/>
    <cellStyle name="SAPBEXundefined 3 2" xfId="997" xr:uid="{00000000-0005-0000-0000-000013040000}"/>
    <cellStyle name="SAPBEXundefined 4" xfId="998" xr:uid="{00000000-0005-0000-0000-000014040000}"/>
    <cellStyle name="SAPBEXundefined 5" xfId="999" xr:uid="{00000000-0005-0000-0000-000015040000}"/>
    <cellStyle name="SAPBEXundefined 6" xfId="1000" xr:uid="{00000000-0005-0000-0000-000016040000}"/>
    <cellStyle name="SAPBEXundefined 7" xfId="1001" xr:uid="{00000000-0005-0000-0000-000017040000}"/>
    <cellStyle name="SAPBEXundefined 8" xfId="1002" xr:uid="{00000000-0005-0000-0000-000018040000}"/>
    <cellStyle name="SAPBEXundefined 9" xfId="1003" xr:uid="{00000000-0005-0000-0000-000019040000}"/>
    <cellStyle name="SAPBorder" xfId="1088" xr:uid="{00000000-0005-0000-0000-00001A040000}"/>
    <cellStyle name="SAPDataCell" xfId="1070" xr:uid="{00000000-0005-0000-0000-00001B040000}"/>
    <cellStyle name="SAPDataRemoved" xfId="1089" xr:uid="{00000000-0005-0000-0000-00001C040000}"/>
    <cellStyle name="SAPDataTotalCell" xfId="1071" xr:uid="{00000000-0005-0000-0000-00001D040000}"/>
    <cellStyle name="SAPDimensionCell" xfId="1069" xr:uid="{00000000-0005-0000-0000-00001E040000}"/>
    <cellStyle name="SAPEditableDataCell" xfId="1073" xr:uid="{00000000-0005-0000-0000-00001F040000}"/>
    <cellStyle name="SAPEditableDataTotalCell" xfId="1076" xr:uid="{00000000-0005-0000-0000-000020040000}"/>
    <cellStyle name="SAPEmphasized" xfId="1099" xr:uid="{00000000-0005-0000-0000-000021040000}"/>
    <cellStyle name="SAPEmphasizedEditableDataCell" xfId="1101" xr:uid="{00000000-0005-0000-0000-000022040000}"/>
    <cellStyle name="SAPEmphasizedEditableDataTotalCell" xfId="1102" xr:uid="{00000000-0005-0000-0000-000023040000}"/>
    <cellStyle name="SAPEmphasizedLockedDataCell" xfId="1105" xr:uid="{00000000-0005-0000-0000-000024040000}"/>
    <cellStyle name="SAPEmphasizedLockedDataTotalCell" xfId="1106" xr:uid="{00000000-0005-0000-0000-000025040000}"/>
    <cellStyle name="SAPEmphasizedReadonlyDataCell" xfId="1103" xr:uid="{00000000-0005-0000-0000-000026040000}"/>
    <cellStyle name="SAPEmphasizedReadonlyDataTotalCell" xfId="1104" xr:uid="{00000000-0005-0000-0000-000027040000}"/>
    <cellStyle name="SAPEmphasizedTotal" xfId="1100" xr:uid="{00000000-0005-0000-0000-000028040000}"/>
    <cellStyle name="SAPError" xfId="1090" xr:uid="{00000000-0005-0000-0000-000029040000}"/>
    <cellStyle name="SAPExceptionLevel1" xfId="1079" xr:uid="{00000000-0005-0000-0000-00002A040000}"/>
    <cellStyle name="SAPExceptionLevel2" xfId="1080" xr:uid="{00000000-0005-0000-0000-00002B040000}"/>
    <cellStyle name="SAPExceptionLevel3" xfId="1081" xr:uid="{00000000-0005-0000-0000-00002C040000}"/>
    <cellStyle name="SAPExceptionLevel4" xfId="1082" xr:uid="{00000000-0005-0000-0000-00002D040000}"/>
    <cellStyle name="SAPExceptionLevel5" xfId="1083" xr:uid="{00000000-0005-0000-0000-00002E040000}"/>
    <cellStyle name="SAPExceptionLevel6" xfId="1084" xr:uid="{00000000-0005-0000-0000-00002F040000}"/>
    <cellStyle name="SAPExceptionLevel7" xfId="1085" xr:uid="{00000000-0005-0000-0000-000030040000}"/>
    <cellStyle name="SAPExceptionLevel8" xfId="1086" xr:uid="{00000000-0005-0000-0000-000031040000}"/>
    <cellStyle name="SAPExceptionLevel9" xfId="1087" xr:uid="{00000000-0005-0000-0000-000032040000}"/>
    <cellStyle name="SAPFormula" xfId="1107" xr:uid="{00000000-0005-0000-0000-000033040000}"/>
    <cellStyle name="SAPGroupingFillCell" xfId="1072" xr:uid="{00000000-0005-0000-0000-000034040000}"/>
    <cellStyle name="SAPHierarchyCell0" xfId="1094" xr:uid="{00000000-0005-0000-0000-000035040000}"/>
    <cellStyle name="SAPHierarchyCell1" xfId="1095" xr:uid="{00000000-0005-0000-0000-000036040000}"/>
    <cellStyle name="SAPHierarchyCell2" xfId="1096" xr:uid="{00000000-0005-0000-0000-000037040000}"/>
    <cellStyle name="SAPHierarchyCell3" xfId="1097" xr:uid="{00000000-0005-0000-0000-000038040000}"/>
    <cellStyle name="SAPHierarchyCell4" xfId="1098" xr:uid="{00000000-0005-0000-0000-000039040000}"/>
    <cellStyle name="SAPLockedDataCell" xfId="1075" xr:uid="{00000000-0005-0000-0000-00003A040000}"/>
    <cellStyle name="SAPLockedDataTotalCell" xfId="1078" xr:uid="{00000000-0005-0000-0000-00003B040000}"/>
    <cellStyle name="SAPMemberCell" xfId="1092" xr:uid="{00000000-0005-0000-0000-00003C040000}"/>
    <cellStyle name="SAPMemberTotalCell" xfId="1093" xr:uid="{00000000-0005-0000-0000-00003D040000}"/>
    <cellStyle name="SAPMessageText" xfId="1091" xr:uid="{00000000-0005-0000-0000-00003E040000}"/>
    <cellStyle name="SAPReadonlyDataCell" xfId="1074" xr:uid="{00000000-0005-0000-0000-00003F040000}"/>
    <cellStyle name="SAPReadonlyDataTotalCell" xfId="1077" xr:uid="{00000000-0005-0000-0000-000040040000}"/>
    <cellStyle name="SEM-BPS-input-on" xfId="1004" xr:uid="{00000000-0005-0000-0000-000041040000}"/>
    <cellStyle name="SEM-BPS-total" xfId="1005" xr:uid="{00000000-0005-0000-0000-000042040000}"/>
    <cellStyle name="Sheet Title" xfId="1006" xr:uid="{00000000-0005-0000-0000-000043040000}"/>
    <cellStyle name="Single Cell Column Heading" xfId="1007" xr:uid="{00000000-0005-0000-0000-000044040000}"/>
    <cellStyle name="Text d'advertiment" xfId="1013" xr:uid="{00000000-0005-0000-0000-000045040000}"/>
    <cellStyle name="Text d'advertiment 2" xfId="1008" xr:uid="{00000000-0005-0000-0000-000046040000}"/>
    <cellStyle name="Text explicatiu" xfId="1019" xr:uid="{00000000-0005-0000-0000-000047040000}"/>
    <cellStyle name="Text Level 1" xfId="1009" xr:uid="{00000000-0005-0000-0000-000048040000}"/>
    <cellStyle name="Text Level 2" xfId="1010" xr:uid="{00000000-0005-0000-0000-000049040000}"/>
    <cellStyle name="Text Level 3" xfId="1011" xr:uid="{00000000-0005-0000-0000-00004A040000}"/>
    <cellStyle name="Text Level 4" xfId="1012" xr:uid="{00000000-0005-0000-0000-00004B040000}"/>
    <cellStyle name="Texto de advertencia 2" xfId="1014" xr:uid="{00000000-0005-0000-0000-00004D040000}"/>
    <cellStyle name="Texto de advertencia 2 2" xfId="1015" xr:uid="{00000000-0005-0000-0000-00004E040000}"/>
    <cellStyle name="Texto de advertencia 3" xfId="1016" xr:uid="{00000000-0005-0000-0000-00004F040000}"/>
    <cellStyle name="Texto de advertencia 4" xfId="1017" xr:uid="{00000000-0005-0000-0000-000050040000}"/>
    <cellStyle name="Texto de advertencia 4 2" xfId="1018" xr:uid="{00000000-0005-0000-0000-000051040000}"/>
    <cellStyle name="Texto explicativo 2" xfId="1020" xr:uid="{00000000-0005-0000-0000-000053040000}"/>
    <cellStyle name="Texto explicativo 3" xfId="1021" xr:uid="{00000000-0005-0000-0000-000054040000}"/>
    <cellStyle name="Title" xfId="1022" xr:uid="{00000000-0005-0000-0000-000055040000}"/>
    <cellStyle name="Title 2" xfId="1023" xr:uid="{00000000-0005-0000-0000-000056040000}"/>
    <cellStyle name="Títol" xfId="1030" xr:uid="{00000000-0005-0000-0000-000057040000}"/>
    <cellStyle name="Títol 1" xfId="1024" builtinId="16" customBuiltin="1"/>
    <cellStyle name="Títol 1 2" xfId="1025" xr:uid="{00000000-0005-0000-0000-000059040000}"/>
    <cellStyle name="Títol 2" xfId="1036" xr:uid="{00000000-0005-0000-0000-00005A040000}"/>
    <cellStyle name="Títol 2 2" xfId="1026" xr:uid="{00000000-0005-0000-0000-00005B040000}"/>
    <cellStyle name="Títol 3" xfId="1042" xr:uid="{00000000-0005-0000-0000-00005C040000}"/>
    <cellStyle name="Títol 3 2" xfId="1027" xr:uid="{00000000-0005-0000-0000-00005D040000}"/>
    <cellStyle name="Títol 4" xfId="1028" builtinId="19" customBuiltin="1"/>
    <cellStyle name="Títol 4 2" xfId="1029" xr:uid="{00000000-0005-0000-0000-00005F040000}"/>
    <cellStyle name="Título 1 2" xfId="1031" xr:uid="{00000000-0005-0000-0000-000062040000}"/>
    <cellStyle name="Título 1 2 2" xfId="1032" xr:uid="{00000000-0005-0000-0000-000063040000}"/>
    <cellStyle name="Título 1 3" xfId="1033" xr:uid="{00000000-0005-0000-0000-000064040000}"/>
    <cellStyle name="Título 1 4" xfId="1034" xr:uid="{00000000-0005-0000-0000-000065040000}"/>
    <cellStyle name="Título 1 4 2" xfId="1035" xr:uid="{00000000-0005-0000-0000-000066040000}"/>
    <cellStyle name="Título 2 2" xfId="1037" xr:uid="{00000000-0005-0000-0000-000068040000}"/>
    <cellStyle name="Título 2 2 2" xfId="1038" xr:uid="{00000000-0005-0000-0000-000069040000}"/>
    <cellStyle name="Título 2 3" xfId="1039" xr:uid="{00000000-0005-0000-0000-00006A040000}"/>
    <cellStyle name="Título 2 4" xfId="1040" xr:uid="{00000000-0005-0000-0000-00006B040000}"/>
    <cellStyle name="Título 2 4 2" xfId="1041" xr:uid="{00000000-0005-0000-0000-00006C040000}"/>
    <cellStyle name="Título 3 2" xfId="1043" xr:uid="{00000000-0005-0000-0000-00006E040000}"/>
    <cellStyle name="Título 3 2 2" xfId="1044" xr:uid="{00000000-0005-0000-0000-00006F040000}"/>
    <cellStyle name="Título 3 3" xfId="1045" xr:uid="{00000000-0005-0000-0000-000070040000}"/>
    <cellStyle name="Título 3 4" xfId="1046" xr:uid="{00000000-0005-0000-0000-000071040000}"/>
    <cellStyle name="Título 3 4 2" xfId="1047" xr:uid="{00000000-0005-0000-0000-000072040000}"/>
    <cellStyle name="Título 3 5" xfId="1048" xr:uid="{00000000-0005-0000-0000-000073040000}"/>
    <cellStyle name="Título 4" xfId="1049" xr:uid="{00000000-0005-0000-0000-000074040000}"/>
    <cellStyle name="Título 5" xfId="1050" xr:uid="{00000000-0005-0000-0000-000075040000}"/>
    <cellStyle name="Total" xfId="1051" builtinId="25" customBuiltin="1"/>
    <cellStyle name="Total 2" xfId="1052" xr:uid="{00000000-0005-0000-0000-000077040000}"/>
    <cellStyle name="Total 2 2" xfId="1053" xr:uid="{00000000-0005-0000-0000-000078040000}"/>
    <cellStyle name="Total 2 3" xfId="1054" xr:uid="{00000000-0005-0000-0000-000079040000}"/>
    <cellStyle name="Total 2 3 2" xfId="1055" xr:uid="{00000000-0005-0000-0000-00007A040000}"/>
    <cellStyle name="Total 3" xfId="1056" xr:uid="{00000000-0005-0000-0000-00007B040000}"/>
    <cellStyle name="Total 3 2" xfId="1057" xr:uid="{00000000-0005-0000-0000-00007C040000}"/>
    <cellStyle name="Total 4" xfId="1058" xr:uid="{00000000-0005-0000-0000-00007D040000}"/>
    <cellStyle name="Total 4 2" xfId="1059" xr:uid="{00000000-0005-0000-0000-00007E040000}"/>
    <cellStyle name="Total 5" xfId="1060" xr:uid="{00000000-0005-0000-0000-00007F040000}"/>
    <cellStyle name="Total 5 2" xfId="1061" xr:uid="{00000000-0005-0000-0000-000080040000}"/>
    <cellStyle name="Total 6" xfId="1062" xr:uid="{00000000-0005-0000-0000-000081040000}"/>
    <cellStyle name="Warning Text" xfId="1063" xr:uid="{00000000-0005-0000-0000-000082040000}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FD7FF"/>
      <rgbColor rgb="00EFEFEF"/>
      <rgbColor rgb="00FFFFB0"/>
      <rgbColor rgb="00AFE7E0"/>
      <rgbColor rgb="00BFE79F"/>
      <rgbColor rgb="00FF9F90"/>
      <rgbColor rgb="00E0D0E0"/>
      <rgbColor rgb="0080B7E0"/>
      <rgbColor rgb="00D0D7D0"/>
      <rgbColor rgb="00FFFF80"/>
      <rgbColor rgb="008FCFCF"/>
      <rgbColor rgb="009FCFCF"/>
      <rgbColor rgb="00FF786F"/>
      <rgbColor rgb="00D0AFD0"/>
      <rgbColor rgb="00FFFFFF"/>
      <rgbColor rgb="00BF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7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5" Type="http://schemas.openxmlformats.org/officeDocument/2006/relationships/externalLink" Target="externalLinks/externalLink2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customXml" Target="../customXml/item2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19052</xdr:colOff>
      <xdr:row>2</xdr:row>
      <xdr:rowOff>19049</xdr:rowOff>
    </xdr:from>
    <xdr:to>
      <xdr:col>6</xdr:col>
      <xdr:colOff>942976</xdr:colOff>
      <xdr:row>2</xdr:row>
      <xdr:rowOff>356320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F9FE212-2E15-45AD-BE3A-32003D0810FC}"/>
            </a:ext>
          </a:extLst>
        </xdr:cNvPr>
        <xdr:cNvSpPr txBox="1"/>
      </xdr:nvSpPr>
      <xdr:spPr>
        <a:xfrm>
          <a:off x="5105402" y="657224"/>
          <a:ext cx="923924" cy="337271"/>
        </a:xfrm>
        <a:prstGeom prst="rect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ctr"/>
        <a:lstStyle/>
        <a:p>
          <a:pPr algn="ctr"/>
          <a:r>
            <a:rPr lang="ca-ES" sz="700"/>
            <a:t>Real</a:t>
          </a:r>
          <a:r>
            <a:rPr lang="ca-ES" sz="700" baseline="0"/>
            <a:t> a 21-01-2026</a:t>
          </a:r>
          <a:endParaRPr lang="ca-ES" sz="700"/>
        </a:p>
      </xdr:txBody>
    </xdr:sp>
    <xdr:clientData/>
  </xdr:twoCellAnchor>
  <xdr:twoCellAnchor>
    <xdr:from>
      <xdr:col>18</xdr:col>
      <xdr:colOff>28575</xdr:colOff>
      <xdr:row>2</xdr:row>
      <xdr:rowOff>19050</xdr:rowOff>
    </xdr:from>
    <xdr:to>
      <xdr:col>18</xdr:col>
      <xdr:colOff>952499</xdr:colOff>
      <xdr:row>2</xdr:row>
      <xdr:rowOff>356321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4BA5D4F9-5606-47B9-B487-2FF10BD5B98B}"/>
            </a:ext>
          </a:extLst>
        </xdr:cNvPr>
        <xdr:cNvSpPr txBox="1"/>
      </xdr:nvSpPr>
      <xdr:spPr>
        <a:xfrm>
          <a:off x="11020425" y="657225"/>
          <a:ext cx="923924" cy="337271"/>
        </a:xfrm>
        <a:prstGeom prst="rect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ctr"/>
        <a:lstStyle/>
        <a:p>
          <a:pPr algn="ctr"/>
          <a:r>
            <a:rPr lang="ca-ES" sz="700"/>
            <a:t>Real</a:t>
          </a:r>
          <a:r>
            <a:rPr lang="ca-ES" sz="700" baseline="0"/>
            <a:t> a 21-01-2026</a:t>
          </a:r>
          <a:endParaRPr lang="ca-ES" sz="7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19052</xdr:colOff>
      <xdr:row>2</xdr:row>
      <xdr:rowOff>19049</xdr:rowOff>
    </xdr:from>
    <xdr:to>
      <xdr:col>6</xdr:col>
      <xdr:colOff>942976</xdr:colOff>
      <xdr:row>2</xdr:row>
      <xdr:rowOff>356320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80FE547-7117-4E94-9C28-E8DA2FAEABAE}"/>
            </a:ext>
          </a:extLst>
        </xdr:cNvPr>
        <xdr:cNvSpPr txBox="1"/>
      </xdr:nvSpPr>
      <xdr:spPr>
        <a:xfrm>
          <a:off x="5105402" y="657224"/>
          <a:ext cx="923924" cy="337271"/>
        </a:xfrm>
        <a:prstGeom prst="rect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ctr"/>
        <a:lstStyle/>
        <a:p>
          <a:pPr algn="ctr"/>
          <a:r>
            <a:rPr lang="ca-ES" sz="700"/>
            <a:t>Real</a:t>
          </a:r>
          <a:r>
            <a:rPr lang="ca-ES" sz="700" baseline="0"/>
            <a:t> a 21-01-2026</a:t>
          </a:r>
          <a:endParaRPr lang="ca-ES" sz="700"/>
        </a:p>
      </xdr:txBody>
    </xdr:sp>
    <xdr:clientData/>
  </xdr:twoCellAnchor>
  <xdr:twoCellAnchor>
    <xdr:from>
      <xdr:col>12</xdr:col>
      <xdr:colOff>0</xdr:colOff>
      <xdr:row>2</xdr:row>
      <xdr:rowOff>19050</xdr:rowOff>
    </xdr:from>
    <xdr:to>
      <xdr:col>12</xdr:col>
      <xdr:colOff>923924</xdr:colOff>
      <xdr:row>2</xdr:row>
      <xdr:rowOff>356321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ACCDE16A-05E4-4842-A180-8E102BF75C4E}"/>
            </a:ext>
          </a:extLst>
        </xdr:cNvPr>
        <xdr:cNvSpPr txBox="1"/>
      </xdr:nvSpPr>
      <xdr:spPr>
        <a:xfrm>
          <a:off x="8039100" y="657225"/>
          <a:ext cx="923924" cy="337271"/>
        </a:xfrm>
        <a:prstGeom prst="rect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ctr"/>
        <a:lstStyle/>
        <a:p>
          <a:pPr algn="ctr"/>
          <a:r>
            <a:rPr lang="ca-ES" sz="700"/>
            <a:t>Real</a:t>
          </a:r>
          <a:r>
            <a:rPr lang="ca-ES" sz="700" baseline="0"/>
            <a:t> a 21-01-2026</a:t>
          </a:r>
          <a:endParaRPr lang="ca-ES" sz="7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uro/Pressupost%202010/Pressupost%20per%20&#224;rees%2009-02-2010%20(comissi&#243;%20executiva)/Seg98/agos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turo\Pressupost%202010\Pressupost%20per%20&#224;rees%2009-02-2010%20(comissi&#243;%20executiva)\Seg98\agos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turo\Pressupost%202010\Pressupost%20per%20&#224;rees%2009-02-2010%20(comissi&#243;%20executiva)\Doc.%20extens%20Pressupost%20Operatiu%202010%20v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Comptes%20Anuals%202013\TB\mem&#242;ries\Any%202007\TABLAMT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m&#242;ries\Any%202005\TABLAMT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Users\ut14562\AppData\Local\Microsoft\Windows\Temporary%20Internet%20Files\Content.Outlook\POYMCURA\Pressupost%20Inversions%202015%20(v5%20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-my.sharepoint.com/Coordinaci&#243;/Pressupost/Inversions/2019/Pla%20de%20projectes%20ITNI%202019%20Integraci&#243;%20plans_v0_20190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1209\Configuraci&#243;n%20local\Archivos%20temporales%20de%20Internet\OLK195\Transports%20de%20l'OCI\PRESSUPOST%20DGNI'09_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ordinaci&#243;\Pressupost\Inversions\2019\Pla%20de%20projectes%20ITNI%202019%20Integraci&#243;%20plans_v0_2019041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TRENES%202019\Despesa%20financera%20estimadav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Users\ut11258\AppData\Local\Microsoft\Windows\Temporary%20Internet%20Files\Content.Outlook\FK0Z6QHL\Despesa%20financera%2054%20trens%202021-2024%20PER%20PAGAMENT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Users\ut11258\AppData\Local\Microsoft\Windows\Temporary%20Internet%20Files\Content.Outlook\FK0Z6QHL\GERARDO\envio%202020-03-25\kpi_pres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-my.sharepoint.com/Pressupost%202022/90127_Administraci&#243;%20i%20Finances/00_Documentaci&#243;%20rebuda%20inicialment/PLANTILLA%20PERSONAL/20200610%20Ppost%20Plantilla%202020%20REVISADA%20-%20DIR%20&#192;REA%20ADMFIN%20DEF%20-%20enviat%20a%20RRHH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supost%202022\90127_Administraci&#243;%20i%20Finances\00_Documentaci&#243;%20rebuda%20inicialment\PLANTILLA%20PERSONAL\20200610%20Ppost%20Plantilla%202020%20REVISADA%20-%20DIR%20&#192;REA%20ADMFIN%20DEF%20-%20enviat%20a%20RRHH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Users\um10823\AppData\Local\Microsoft\Windows\Temporary%20Internet%20Files\Content.Outlook\KI32L3XH\Nova%20Revisi&#243;%20Covid19%20Pla%20Inversi&#243;%20aTec%202020+2021_v4%20(2020-2025)%20Entrega%2012Juni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Comptes%20Anuals%202013\TB\Informe2008\EOAFPRE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s%202019/Gas-Oil/Users/ut15554/Documents/Pressupost%202016/Pressupost%202016%20Bus%20Tur&#237;stic/Copia%20de%20Compte%20de%20Resultats%20BBT%20OK%20OK%202015%20(copia%20n&#250;ria)%20v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4562\Configuraci&#243;n%20local\Archivos%20temporales%20de%20Internet\OLK17\Inversions%20ant%202010%20-%20prev%20tanca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2692\Configuraci&#243;n%20local\Archivos%20temporales%20de%20Internet\OLK2\INVERSIONES%202010%20CONTROL%20(2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LL%20DE%20RUTA%202011-2014\Inversions\amortizaciones%20flota%202011-201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2692\Configuraci&#243;n%20local\Archivos%20temporales%20de%20Internet\OLK2\Inversions%20ant%202010%20-%20prev%20tancament%20(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2692\Configuraci&#243;n%20local\Archivos%20temporales%20de%20Internet\OLK2\Inversions%20ant%202010%20-%20prev%20tancament%20modifica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autobuses%20nuevos%20i%20fuera%20viejos%20v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Comptes%20Anuals%202013\TB\mem&#242;ries\TABLAMT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Users\ut11257\AppData\Local\Microsoft\Windows\Temporary%20Internet%20Files\Content.Outlook\LII7HEWY\Seguimiento%20t-usual-casual%20(3)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P%202018-2021%20NOVA%20ETAPA\20231219%20CONTRACTE%20PROGRAMA%202023%20SIGNAT\SUBVENCIONS%20COBRADES%20ATM\20240126%20DEF%20DEF%20LBG%20Subv2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Users\local_UT15554\INetCache\Content.Outlook\U7D9JNYY\Resum%20SD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s%202019/Gas-Oil/Documents%20and%20Settings/UT12692/Configuraci&#243;n%20local/Archivos%20temporales%20de%20Internet/OLK2/Inversions%20ant%202010%20-%20prev%20tancament%20modifica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bperfils.xarxa.interna\documents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iments%202019/Gas-Oil/Arturo/Pressupost%202011/AOBus/Dades%20Hist&#242;riques%20Preu%20Gas-Oi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turo\Pressupost%202011\AOBus\Dades%20Hist&#242;riques%20Preu%20Gas-Oi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2692\Configuraci&#243;n%20local\Archivos%20temporales%20de%20Internet\OLK2\Inversions%20ant%202010%20-%20prev%20tancament_mod_da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T12692\Configuraci&#243;n%20local\Archivos%20temporales%20de%20Internet\OLK2\Inversions%20ant%202010%20-%20prev%20tancament%20(vTRI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 projectes 2019"/>
      <sheetName val="Taula resum"/>
      <sheetName val="Full1"/>
      <sheetName val="Resum 2017"/>
      <sheetName val="Resum 2018"/>
      <sheetName val="Resum 2019"/>
      <sheetName val="2017"/>
      <sheetName val="2018"/>
      <sheetName val="Hoja2"/>
      <sheetName val="Valors columnes"/>
      <sheetName val="Pla Empresa"/>
      <sheetName val="Pla Empresa (2)"/>
      <sheetName val="Full2"/>
      <sheetName val="Full2 (2)"/>
      <sheetName val="Ful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PDT</v>
          </cell>
          <cell r="D3" t="str">
            <v>1 - INFRAESTRUCTURES I XARXES DE COMUNICACIONS</v>
          </cell>
        </row>
        <row r="4">
          <cell r="B4" t="str">
            <v>Pla Tecnologia</v>
          </cell>
          <cell r="D4" t="str">
            <v>2 - SISTEMES TECNOLÒGICS TRANSVERSALS</v>
          </cell>
        </row>
        <row r="5">
          <cell r="B5" t="str">
            <v>L9</v>
          </cell>
          <cell r="D5" t="str">
            <v>3 - SISTEMES TECNOLÒGICS DEL NEGOCI DE BUS</v>
          </cell>
        </row>
        <row r="6">
          <cell r="B6" t="str">
            <v>TdO</v>
          </cell>
          <cell r="D6" t="str">
            <v>4 - SISTEMES TECNOLÒGICS DEL NEGOCI DE METRO</v>
          </cell>
        </row>
        <row r="7">
          <cell r="D7" t="str">
            <v>5 - SISTEMES D'ATENCIÓ/INFORMACIÓ AL CLIENT</v>
          </cell>
        </row>
        <row r="8">
          <cell r="D8" t="str">
            <v>6 - PLA DE SISTEMES</v>
          </cell>
        </row>
        <row r="9">
          <cell r="D9" t="str">
            <v>7 - Pressupost PlaTec</v>
          </cell>
        </row>
        <row r="10">
          <cell r="D10" t="str">
            <v>8 - Pressupost L9</v>
          </cell>
        </row>
        <row r="11">
          <cell r="D11" t="str">
            <v>9 - Pressupost TdO</v>
          </cell>
        </row>
        <row r="19">
          <cell r="G19" t="str">
            <v>Cont.Serv+Seg</v>
          </cell>
        </row>
        <row r="20">
          <cell r="G20" t="str">
            <v>En curs</v>
          </cell>
        </row>
        <row r="21">
          <cell r="G21" t="str">
            <v>Seguretat</v>
          </cell>
        </row>
        <row r="22">
          <cell r="G22" t="str">
            <v>Regulatori</v>
          </cell>
        </row>
        <row r="23">
          <cell r="G23" t="str">
            <v>Nec. Operatives</v>
          </cell>
        </row>
        <row r="24">
          <cell r="G24" t="str">
            <v>Resto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 projectes 2019"/>
      <sheetName val="Taula resum"/>
      <sheetName val="Full1"/>
      <sheetName val="Resum 2017"/>
      <sheetName val="Resum 2018"/>
      <sheetName val="Resum 2019"/>
      <sheetName val="2017"/>
      <sheetName val="2018"/>
      <sheetName val="Hoja2"/>
      <sheetName val="Valors columnes"/>
      <sheetName val="Pla Empresa"/>
      <sheetName val="Pla Empresa (2)"/>
      <sheetName val="Full2"/>
      <sheetName val="Full2 (2)"/>
      <sheetName val="Ful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PDT</v>
          </cell>
          <cell r="D3" t="str">
            <v>1 - INFRAESTRUCTURES I XARXES DE COMUNICACIONS</v>
          </cell>
        </row>
        <row r="4">
          <cell r="B4" t="str">
            <v>Pla Tecnologia</v>
          </cell>
          <cell r="D4" t="str">
            <v>2 - SISTEMES TECNOLÒGICS TRANSVERSALS</v>
          </cell>
        </row>
        <row r="5">
          <cell r="B5" t="str">
            <v>L9</v>
          </cell>
          <cell r="D5" t="str">
            <v>3 - SISTEMES TECNOLÒGICS DEL NEGOCI DE BUS</v>
          </cell>
        </row>
        <row r="6">
          <cell r="B6" t="str">
            <v>TdO</v>
          </cell>
          <cell r="D6" t="str">
            <v>4 - SISTEMES TECNOLÒGICS DEL NEGOCI DE METRO</v>
          </cell>
        </row>
        <row r="7">
          <cell r="D7" t="str">
            <v>5 - SISTEMES D'ATENCIÓ/INFORMACIÓ AL CLIENT</v>
          </cell>
        </row>
        <row r="8">
          <cell r="D8" t="str">
            <v>6 - PLA DE SISTEMES</v>
          </cell>
        </row>
        <row r="9">
          <cell r="D9" t="str">
            <v>7 - Pressupost PlaTec</v>
          </cell>
        </row>
        <row r="10">
          <cell r="D10" t="str">
            <v>8 - Pressupost L9</v>
          </cell>
        </row>
        <row r="11">
          <cell r="D11" t="str">
            <v>9 - Pressupost TdO</v>
          </cell>
        </row>
        <row r="19">
          <cell r="G19" t="str">
            <v>Cont.Serv+Seg</v>
          </cell>
        </row>
        <row r="20">
          <cell r="G20" t="str">
            <v>En curs</v>
          </cell>
        </row>
        <row r="21">
          <cell r="G21" t="str">
            <v>Seguretat</v>
          </cell>
        </row>
        <row r="22">
          <cell r="G22" t="str">
            <v>Regulatori</v>
          </cell>
        </row>
        <row r="23">
          <cell r="G23" t="str">
            <v>Nec. Operatives</v>
          </cell>
        </row>
        <row r="24">
          <cell r="G24" t="str">
            <v>Resto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22 trens "/>
      <sheetName val="6 trens"/>
      <sheetName val="2 trens "/>
      <sheetName val="24 trens"/>
    </sheetNames>
    <sheetDataSet>
      <sheetData sheetId="0"/>
      <sheetData sheetId="1">
        <row r="52">
          <cell r="B52" t="str">
            <v>Vencimientos</v>
          </cell>
          <cell r="D52" t="str">
            <v>Amortización</v>
          </cell>
          <cell r="E52" t="str">
            <v>Intereses</v>
          </cell>
          <cell r="I52" t="str">
            <v>Vencimientos</v>
          </cell>
          <cell r="K52" t="str">
            <v>Amortización</v>
          </cell>
          <cell r="L52" t="str">
            <v>Intereses</v>
          </cell>
          <cell r="P52" t="str">
            <v>Vencimientos</v>
          </cell>
          <cell r="R52" t="str">
            <v>Amortización</v>
          </cell>
          <cell r="S52" t="str">
            <v>Intereses</v>
          </cell>
          <cell r="W52" t="str">
            <v>Vencimientos</v>
          </cell>
          <cell r="Y52" t="str">
            <v>Amortización</v>
          </cell>
          <cell r="Z52" t="str">
            <v>Intereses</v>
          </cell>
          <cell r="AD52" t="str">
            <v>Vencimientos</v>
          </cell>
          <cell r="AF52" t="str">
            <v>Amortización</v>
          </cell>
        </row>
        <row r="53">
          <cell r="B53">
            <v>44500</v>
          </cell>
          <cell r="I53">
            <v>44651</v>
          </cell>
          <cell r="P53">
            <v>45107</v>
          </cell>
          <cell r="W53">
            <v>45473</v>
          </cell>
          <cell r="AD53">
            <v>45838</v>
          </cell>
        </row>
        <row r="54">
          <cell r="B54">
            <v>44865</v>
          </cell>
          <cell r="E54">
            <v>77000</v>
          </cell>
          <cell r="I54">
            <v>45016</v>
          </cell>
          <cell r="L54">
            <v>462000</v>
          </cell>
          <cell r="P54">
            <v>45473</v>
          </cell>
          <cell r="S54">
            <v>532000</v>
          </cell>
          <cell r="W54">
            <v>45838</v>
          </cell>
          <cell r="Z54">
            <v>455000</v>
          </cell>
          <cell r="AD54">
            <v>46203</v>
          </cell>
        </row>
        <row r="55">
          <cell r="B55">
            <v>45230</v>
          </cell>
          <cell r="E55">
            <v>77000</v>
          </cell>
          <cell r="I55">
            <v>45382</v>
          </cell>
          <cell r="L55">
            <v>462000</v>
          </cell>
          <cell r="P55">
            <v>45838</v>
          </cell>
          <cell r="S55">
            <v>532000</v>
          </cell>
          <cell r="W55">
            <v>46203</v>
          </cell>
          <cell r="Z55">
            <v>455000</v>
          </cell>
          <cell r="AD55">
            <v>46568</v>
          </cell>
        </row>
        <row r="56">
          <cell r="B56">
            <v>45596</v>
          </cell>
          <cell r="E56">
            <v>77000</v>
          </cell>
          <cell r="I56">
            <v>45747</v>
          </cell>
          <cell r="L56">
            <v>462000</v>
          </cell>
          <cell r="P56">
            <v>46203</v>
          </cell>
          <cell r="S56">
            <v>532000</v>
          </cell>
          <cell r="W56">
            <v>46568</v>
          </cell>
          <cell r="Z56">
            <v>455000</v>
          </cell>
          <cell r="AD56">
            <v>46934</v>
          </cell>
        </row>
        <row r="57">
          <cell r="B57">
            <v>45961</v>
          </cell>
          <cell r="D57">
            <v>240625</v>
          </cell>
          <cell r="E57">
            <v>77000</v>
          </cell>
          <cell r="I57">
            <v>46112</v>
          </cell>
          <cell r="K57">
            <v>1443750</v>
          </cell>
          <cell r="L57">
            <v>462000</v>
          </cell>
          <cell r="P57">
            <v>46568</v>
          </cell>
          <cell r="R57">
            <v>1662500</v>
          </cell>
          <cell r="S57">
            <v>532000</v>
          </cell>
          <cell r="W57">
            <v>46934</v>
          </cell>
          <cell r="Y57">
            <v>1421875</v>
          </cell>
          <cell r="Z57">
            <v>455000</v>
          </cell>
          <cell r="AD57">
            <v>47299</v>
          </cell>
          <cell r="AF57">
            <v>43750</v>
          </cell>
        </row>
        <row r="58">
          <cell r="B58">
            <v>46326</v>
          </cell>
          <cell r="D58">
            <v>240625</v>
          </cell>
          <cell r="E58">
            <v>74593.75</v>
          </cell>
          <cell r="I58">
            <v>46477</v>
          </cell>
          <cell r="K58">
            <v>1443750</v>
          </cell>
          <cell r="L58">
            <v>447562.5</v>
          </cell>
          <cell r="P58">
            <v>46934</v>
          </cell>
          <cell r="R58">
            <v>1662500</v>
          </cell>
          <cell r="S58">
            <v>515375</v>
          </cell>
          <cell r="W58">
            <v>47299</v>
          </cell>
          <cell r="Y58">
            <v>1421875</v>
          </cell>
          <cell r="Z58">
            <v>440781.25</v>
          </cell>
          <cell r="AD58">
            <v>47664</v>
          </cell>
          <cell r="AF58">
            <v>43750</v>
          </cell>
        </row>
        <row r="59">
          <cell r="B59">
            <v>46691</v>
          </cell>
          <cell r="D59">
            <v>240625</v>
          </cell>
          <cell r="E59">
            <v>72187.5</v>
          </cell>
          <cell r="I59">
            <v>46843</v>
          </cell>
          <cell r="K59">
            <v>1443750</v>
          </cell>
          <cell r="L59">
            <v>433125</v>
          </cell>
          <cell r="P59">
            <v>47299</v>
          </cell>
          <cell r="R59">
            <v>1662500</v>
          </cell>
          <cell r="S59">
            <v>498750</v>
          </cell>
          <cell r="W59">
            <v>47664</v>
          </cell>
          <cell r="Y59">
            <v>1421875</v>
          </cell>
          <cell r="Z59">
            <v>426562.5</v>
          </cell>
          <cell r="AD59">
            <v>48029</v>
          </cell>
          <cell r="AF59">
            <v>43750</v>
          </cell>
        </row>
        <row r="60">
          <cell r="B60">
            <v>47057</v>
          </cell>
          <cell r="D60">
            <v>240625</v>
          </cell>
          <cell r="E60">
            <v>69781.25</v>
          </cell>
          <cell r="I60">
            <v>47208</v>
          </cell>
          <cell r="K60">
            <v>1443750</v>
          </cell>
          <cell r="L60">
            <v>418687.5</v>
          </cell>
          <cell r="P60">
            <v>47664</v>
          </cell>
          <cell r="R60">
            <v>1662500</v>
          </cell>
          <cell r="S60">
            <v>482125</v>
          </cell>
          <cell r="W60">
            <v>48029</v>
          </cell>
          <cell r="Y60">
            <v>1421875</v>
          </cell>
          <cell r="Z60">
            <v>412343.75</v>
          </cell>
          <cell r="AD60">
            <v>48395</v>
          </cell>
          <cell r="AF60">
            <v>43750</v>
          </cell>
        </row>
        <row r="61">
          <cell r="B61">
            <v>47422</v>
          </cell>
          <cell r="D61">
            <v>240625</v>
          </cell>
          <cell r="E61">
            <v>67375</v>
          </cell>
          <cell r="I61">
            <v>47573</v>
          </cell>
          <cell r="K61">
            <v>1443750</v>
          </cell>
          <cell r="L61">
            <v>404250</v>
          </cell>
          <cell r="P61">
            <v>48029</v>
          </cell>
          <cell r="R61">
            <v>1662500</v>
          </cell>
          <cell r="S61">
            <v>465500</v>
          </cell>
          <cell r="W61">
            <v>48395</v>
          </cell>
          <cell r="Y61">
            <v>1421875</v>
          </cell>
          <cell r="Z61">
            <v>398125</v>
          </cell>
          <cell r="AD61">
            <v>48760</v>
          </cell>
          <cell r="AF61">
            <v>43750</v>
          </cell>
        </row>
        <row r="62">
          <cell r="B62">
            <v>47787</v>
          </cell>
          <cell r="D62">
            <v>240625</v>
          </cell>
          <cell r="E62">
            <v>64968.75</v>
          </cell>
          <cell r="I62">
            <v>47938</v>
          </cell>
          <cell r="K62">
            <v>1443750</v>
          </cell>
          <cell r="L62">
            <v>389812.5</v>
          </cell>
          <cell r="P62">
            <v>48395</v>
          </cell>
          <cell r="R62">
            <v>1662500</v>
          </cell>
          <cell r="S62">
            <v>448875</v>
          </cell>
          <cell r="W62">
            <v>48760</v>
          </cell>
          <cell r="Y62">
            <v>1421875</v>
          </cell>
          <cell r="Z62">
            <v>383906.25</v>
          </cell>
          <cell r="AD62">
            <v>49125</v>
          </cell>
          <cell r="AF62">
            <v>43750</v>
          </cell>
        </row>
        <row r="63">
          <cell r="B63">
            <v>48152</v>
          </cell>
          <cell r="D63">
            <v>240625</v>
          </cell>
          <cell r="E63">
            <v>62562.5</v>
          </cell>
          <cell r="I63">
            <v>48304</v>
          </cell>
          <cell r="K63">
            <v>1443750</v>
          </cell>
          <cell r="L63">
            <v>375375</v>
          </cell>
          <cell r="P63">
            <v>48760</v>
          </cell>
          <cell r="R63">
            <v>1662500</v>
          </cell>
          <cell r="S63">
            <v>432250</v>
          </cell>
          <cell r="W63">
            <v>49125</v>
          </cell>
          <cell r="Y63">
            <v>1421875</v>
          </cell>
          <cell r="Z63">
            <v>369687.5</v>
          </cell>
          <cell r="AD63">
            <v>49490</v>
          </cell>
          <cell r="AF63">
            <v>43750</v>
          </cell>
        </row>
        <row r="64">
          <cell r="B64">
            <v>48518</v>
          </cell>
          <cell r="D64">
            <v>240625</v>
          </cell>
          <cell r="E64">
            <v>60156.25</v>
          </cell>
          <cell r="I64">
            <v>48669</v>
          </cell>
          <cell r="K64">
            <v>1443750</v>
          </cell>
          <cell r="L64">
            <v>360937.5</v>
          </cell>
          <cell r="P64">
            <v>49125</v>
          </cell>
          <cell r="R64">
            <v>1662500</v>
          </cell>
          <cell r="S64">
            <v>415625</v>
          </cell>
          <cell r="W64">
            <v>49490</v>
          </cell>
          <cell r="Y64">
            <v>1421875</v>
          </cell>
          <cell r="Z64">
            <v>355468.75</v>
          </cell>
          <cell r="AD64">
            <v>49856</v>
          </cell>
          <cell r="AF64">
            <v>43750</v>
          </cell>
        </row>
        <row r="65">
          <cell r="B65">
            <v>48883</v>
          </cell>
          <cell r="D65">
            <v>240625</v>
          </cell>
          <cell r="E65">
            <v>57750</v>
          </cell>
          <cell r="I65">
            <v>49034</v>
          </cell>
          <cell r="K65">
            <v>1443750</v>
          </cell>
          <cell r="L65">
            <v>346500</v>
          </cell>
          <cell r="P65">
            <v>49490</v>
          </cell>
          <cell r="R65">
            <v>1662500</v>
          </cell>
          <cell r="S65">
            <v>399000</v>
          </cell>
          <cell r="W65">
            <v>49856</v>
          </cell>
          <cell r="Y65">
            <v>1421875</v>
          </cell>
          <cell r="Z65">
            <v>341250</v>
          </cell>
          <cell r="AD65">
            <v>50221</v>
          </cell>
          <cell r="AF65">
            <v>43750</v>
          </cell>
        </row>
        <row r="66">
          <cell r="B66">
            <v>49248</v>
          </cell>
          <cell r="D66">
            <v>240625</v>
          </cell>
          <cell r="E66">
            <v>55343.75</v>
          </cell>
          <cell r="I66">
            <v>49399</v>
          </cell>
          <cell r="K66">
            <v>1443750</v>
          </cell>
          <cell r="L66">
            <v>332062.5</v>
          </cell>
          <cell r="P66">
            <v>49856</v>
          </cell>
          <cell r="R66">
            <v>1662500</v>
          </cell>
          <cell r="S66">
            <v>382375</v>
          </cell>
          <cell r="W66">
            <v>50221</v>
          </cell>
          <cell r="Y66">
            <v>1421875</v>
          </cell>
          <cell r="Z66">
            <v>327031.25</v>
          </cell>
          <cell r="AD66">
            <v>50586</v>
          </cell>
          <cell r="AF66">
            <v>43750</v>
          </cell>
        </row>
        <row r="67">
          <cell r="B67">
            <v>49613</v>
          </cell>
          <cell r="D67">
            <v>240625</v>
          </cell>
          <cell r="E67">
            <v>52937.5</v>
          </cell>
          <cell r="I67">
            <v>49765</v>
          </cell>
          <cell r="K67">
            <v>1443750</v>
          </cell>
          <cell r="L67">
            <v>317625</v>
          </cell>
          <cell r="P67">
            <v>50221</v>
          </cell>
          <cell r="R67">
            <v>1662500</v>
          </cell>
          <cell r="S67">
            <v>365750</v>
          </cell>
          <cell r="W67">
            <v>50586</v>
          </cell>
          <cell r="Y67">
            <v>1421875</v>
          </cell>
          <cell r="Z67">
            <v>312812.5</v>
          </cell>
          <cell r="AD67">
            <v>50951</v>
          </cell>
          <cell r="AF67">
            <v>43750</v>
          </cell>
        </row>
        <row r="68">
          <cell r="B68">
            <v>49979</v>
          </cell>
          <cell r="D68">
            <v>240625</v>
          </cell>
          <cell r="E68">
            <v>50531.25</v>
          </cell>
          <cell r="I68">
            <v>50130</v>
          </cell>
          <cell r="K68">
            <v>1443750</v>
          </cell>
          <cell r="L68">
            <v>303187.5</v>
          </cell>
          <cell r="P68">
            <v>50586</v>
          </cell>
          <cell r="R68">
            <v>1662500</v>
          </cell>
          <cell r="S68">
            <v>349125</v>
          </cell>
          <cell r="W68">
            <v>50951</v>
          </cell>
          <cell r="Y68">
            <v>1421875</v>
          </cell>
          <cell r="Z68">
            <v>298593.75</v>
          </cell>
          <cell r="AD68">
            <v>51317</v>
          </cell>
          <cell r="AF68">
            <v>43750</v>
          </cell>
        </row>
        <row r="69">
          <cell r="B69">
            <v>50344</v>
          </cell>
          <cell r="D69">
            <v>240625</v>
          </cell>
          <cell r="E69">
            <v>48125</v>
          </cell>
          <cell r="I69">
            <v>50495</v>
          </cell>
          <cell r="K69">
            <v>1443750</v>
          </cell>
          <cell r="L69">
            <v>288750</v>
          </cell>
          <cell r="P69">
            <v>50951</v>
          </cell>
          <cell r="R69">
            <v>1662500</v>
          </cell>
          <cell r="S69">
            <v>332500</v>
          </cell>
          <cell r="W69">
            <v>51317</v>
          </cell>
          <cell r="Y69">
            <v>1421875</v>
          </cell>
          <cell r="Z69">
            <v>284375</v>
          </cell>
          <cell r="AD69">
            <v>51682</v>
          </cell>
          <cell r="AF69">
            <v>43750</v>
          </cell>
        </row>
        <row r="70">
          <cell r="B70">
            <v>50709</v>
          </cell>
          <cell r="D70">
            <v>240625</v>
          </cell>
          <cell r="E70">
            <v>45718.75</v>
          </cell>
          <cell r="I70">
            <v>50860</v>
          </cell>
          <cell r="K70">
            <v>1443750</v>
          </cell>
          <cell r="L70">
            <v>274312.5</v>
          </cell>
          <cell r="P70">
            <v>51317</v>
          </cell>
          <cell r="R70">
            <v>1662500</v>
          </cell>
          <cell r="S70">
            <v>315875</v>
          </cell>
          <cell r="W70">
            <v>51682</v>
          </cell>
          <cell r="Y70">
            <v>1421875</v>
          </cell>
          <cell r="Z70">
            <v>270156.25</v>
          </cell>
          <cell r="AD70">
            <v>52047</v>
          </cell>
          <cell r="AF70">
            <v>43750</v>
          </cell>
        </row>
        <row r="71">
          <cell r="B71">
            <v>51074</v>
          </cell>
          <cell r="D71">
            <v>240625</v>
          </cell>
          <cell r="E71">
            <v>43312.5</v>
          </cell>
          <cell r="I71">
            <v>51226</v>
          </cell>
          <cell r="K71">
            <v>1443750</v>
          </cell>
          <cell r="L71">
            <v>259875</v>
          </cell>
          <cell r="P71">
            <v>51682</v>
          </cell>
          <cell r="R71">
            <v>1662500</v>
          </cell>
          <cell r="S71">
            <v>299250</v>
          </cell>
          <cell r="W71">
            <v>52047</v>
          </cell>
          <cell r="Y71">
            <v>1421875</v>
          </cell>
          <cell r="Z71">
            <v>255937.5</v>
          </cell>
          <cell r="AD71">
            <v>52412</v>
          </cell>
          <cell r="AF71">
            <v>43750</v>
          </cell>
        </row>
        <row r="72">
          <cell r="B72">
            <v>51440</v>
          </cell>
          <cell r="D72">
            <v>240625</v>
          </cell>
          <cell r="E72">
            <v>40906.25</v>
          </cell>
          <cell r="I72">
            <v>51591</v>
          </cell>
          <cell r="K72">
            <v>1443750</v>
          </cell>
          <cell r="L72">
            <v>245437.5</v>
          </cell>
          <cell r="P72">
            <v>52047</v>
          </cell>
          <cell r="R72">
            <v>1662500</v>
          </cell>
          <cell r="S72">
            <v>282625</v>
          </cell>
          <cell r="W72">
            <v>52412</v>
          </cell>
          <cell r="Y72">
            <v>1421875</v>
          </cell>
          <cell r="Z72">
            <v>241718.75</v>
          </cell>
          <cell r="AD72">
            <v>52778</v>
          </cell>
          <cell r="AF72">
            <v>43750</v>
          </cell>
        </row>
        <row r="73">
          <cell r="B73">
            <v>51805</v>
          </cell>
          <cell r="D73">
            <v>240625</v>
          </cell>
          <cell r="E73">
            <v>38500</v>
          </cell>
          <cell r="I73">
            <v>51956</v>
          </cell>
          <cell r="K73">
            <v>1443750</v>
          </cell>
          <cell r="L73">
            <v>231000</v>
          </cell>
          <cell r="P73">
            <v>52412</v>
          </cell>
          <cell r="R73">
            <v>1662500</v>
          </cell>
          <cell r="S73">
            <v>266000</v>
          </cell>
          <cell r="W73">
            <v>52778</v>
          </cell>
          <cell r="Y73">
            <v>1421875</v>
          </cell>
          <cell r="Z73">
            <v>227500</v>
          </cell>
          <cell r="AD73">
            <v>53143</v>
          </cell>
          <cell r="AF73">
            <v>43750</v>
          </cell>
        </row>
        <row r="74">
          <cell r="B74">
            <v>52170</v>
          </cell>
          <cell r="D74">
            <v>240625</v>
          </cell>
          <cell r="E74">
            <v>36093.75</v>
          </cell>
          <cell r="I74">
            <v>52321</v>
          </cell>
          <cell r="K74">
            <v>1443750</v>
          </cell>
          <cell r="L74">
            <v>216562.5</v>
          </cell>
          <cell r="P74">
            <v>52778</v>
          </cell>
          <cell r="R74">
            <v>1662500</v>
          </cell>
          <cell r="S74">
            <v>249375</v>
          </cell>
          <cell r="W74">
            <v>53143</v>
          </cell>
          <cell r="Y74">
            <v>1421875</v>
          </cell>
          <cell r="Z74">
            <v>213281.25</v>
          </cell>
          <cell r="AD74">
            <v>53508</v>
          </cell>
          <cell r="AF74">
            <v>43750</v>
          </cell>
        </row>
        <row r="75">
          <cell r="B75">
            <v>52535</v>
          </cell>
          <cell r="D75">
            <v>240625</v>
          </cell>
          <cell r="E75">
            <v>33687.5</v>
          </cell>
          <cell r="I75">
            <v>52687</v>
          </cell>
          <cell r="K75">
            <v>1443750</v>
          </cell>
          <cell r="L75">
            <v>202125</v>
          </cell>
          <cell r="P75">
            <v>53143</v>
          </cell>
          <cell r="R75">
            <v>1662500</v>
          </cell>
          <cell r="S75">
            <v>232750</v>
          </cell>
          <cell r="W75">
            <v>53508</v>
          </cell>
          <cell r="Y75">
            <v>1421875</v>
          </cell>
          <cell r="Z75">
            <v>199062.5</v>
          </cell>
          <cell r="AD75">
            <v>53873</v>
          </cell>
          <cell r="AF75">
            <v>43750</v>
          </cell>
        </row>
        <row r="76">
          <cell r="B76">
            <v>52901</v>
          </cell>
          <cell r="D76">
            <v>240625</v>
          </cell>
          <cell r="E76">
            <v>31281.25</v>
          </cell>
          <cell r="I76">
            <v>53052</v>
          </cell>
          <cell r="K76">
            <v>1443750</v>
          </cell>
          <cell r="L76">
            <v>187687.5</v>
          </cell>
          <cell r="P76">
            <v>53508</v>
          </cell>
          <cell r="R76">
            <v>1662500</v>
          </cell>
          <cell r="S76">
            <v>216125</v>
          </cell>
          <cell r="W76">
            <v>53873</v>
          </cell>
          <cell r="Y76">
            <v>1421875</v>
          </cell>
          <cell r="Z76">
            <v>184843.75</v>
          </cell>
          <cell r="AD76">
            <v>54239</v>
          </cell>
          <cell r="AF76">
            <v>43750</v>
          </cell>
        </row>
        <row r="77">
          <cell r="B77">
            <v>53266</v>
          </cell>
          <cell r="D77">
            <v>240625</v>
          </cell>
          <cell r="E77">
            <v>28875</v>
          </cell>
          <cell r="I77">
            <v>53417</v>
          </cell>
          <cell r="K77">
            <v>1443750</v>
          </cell>
          <cell r="L77">
            <v>173250</v>
          </cell>
          <cell r="P77">
            <v>53873</v>
          </cell>
          <cell r="R77">
            <v>1662500</v>
          </cell>
          <cell r="S77">
            <v>199500</v>
          </cell>
          <cell r="W77">
            <v>54239</v>
          </cell>
          <cell r="Y77">
            <v>1421875</v>
          </cell>
          <cell r="Z77">
            <v>170625</v>
          </cell>
          <cell r="AD77">
            <v>54604</v>
          </cell>
          <cell r="AF77">
            <v>43750</v>
          </cell>
        </row>
        <row r="78">
          <cell r="B78">
            <v>53631</v>
          </cell>
          <cell r="D78">
            <v>240625</v>
          </cell>
          <cell r="E78">
            <v>26468.75</v>
          </cell>
          <cell r="I78">
            <v>53782</v>
          </cell>
          <cell r="K78">
            <v>1443750</v>
          </cell>
          <cell r="L78">
            <v>158812.5</v>
          </cell>
          <cell r="P78">
            <v>54239</v>
          </cell>
          <cell r="R78">
            <v>1662500</v>
          </cell>
          <cell r="S78">
            <v>182875</v>
          </cell>
          <cell r="W78">
            <v>54604</v>
          </cell>
          <cell r="Y78">
            <v>1421875</v>
          </cell>
          <cell r="Z78">
            <v>156406.25</v>
          </cell>
          <cell r="AD78">
            <v>54969</v>
          </cell>
          <cell r="AF78">
            <v>43750</v>
          </cell>
        </row>
        <row r="79">
          <cell r="B79">
            <v>53996</v>
          </cell>
          <cell r="D79">
            <v>240625</v>
          </cell>
          <cell r="E79">
            <v>24062.5</v>
          </cell>
          <cell r="I79">
            <v>54148</v>
          </cell>
          <cell r="K79">
            <v>1443750</v>
          </cell>
          <cell r="L79">
            <v>144375</v>
          </cell>
          <cell r="P79">
            <v>54604</v>
          </cell>
          <cell r="R79">
            <v>1662500</v>
          </cell>
          <cell r="S79">
            <v>166250</v>
          </cell>
          <cell r="W79">
            <v>54969</v>
          </cell>
          <cell r="Y79">
            <v>1421875</v>
          </cell>
          <cell r="Z79">
            <v>142187.5</v>
          </cell>
          <cell r="AD79">
            <v>55334</v>
          </cell>
          <cell r="AF79">
            <v>43750</v>
          </cell>
        </row>
        <row r="80">
          <cell r="B80">
            <v>54362</v>
          </cell>
          <cell r="D80">
            <v>240625</v>
          </cell>
          <cell r="E80">
            <v>21656.25</v>
          </cell>
          <cell r="I80">
            <v>54513</v>
          </cell>
          <cell r="K80">
            <v>1443750</v>
          </cell>
          <cell r="L80">
            <v>129937.5</v>
          </cell>
          <cell r="P80">
            <v>54969</v>
          </cell>
          <cell r="R80">
            <v>1662500</v>
          </cell>
          <cell r="S80">
            <v>149625</v>
          </cell>
          <cell r="W80">
            <v>55334</v>
          </cell>
          <cell r="Y80">
            <v>1421875</v>
          </cell>
          <cell r="Z80">
            <v>127968.75</v>
          </cell>
          <cell r="AD80">
            <v>55700</v>
          </cell>
          <cell r="AF80">
            <v>43750</v>
          </cell>
        </row>
        <row r="81">
          <cell r="B81">
            <v>54727</v>
          </cell>
          <cell r="D81">
            <v>240625</v>
          </cell>
          <cell r="E81">
            <v>19250</v>
          </cell>
          <cell r="I81">
            <v>54878</v>
          </cell>
          <cell r="K81">
            <v>1443750</v>
          </cell>
          <cell r="L81">
            <v>115500</v>
          </cell>
          <cell r="P81">
            <v>55334</v>
          </cell>
          <cell r="R81">
            <v>1662500</v>
          </cell>
          <cell r="S81">
            <v>133000</v>
          </cell>
          <cell r="W81">
            <v>55700</v>
          </cell>
          <cell r="Y81">
            <v>1421875</v>
          </cell>
          <cell r="Z81">
            <v>113750</v>
          </cell>
          <cell r="AD81">
            <v>56065</v>
          </cell>
          <cell r="AF81">
            <v>43750</v>
          </cell>
        </row>
        <row r="82">
          <cell r="B82">
            <v>55092</v>
          </cell>
          <cell r="D82">
            <v>240625</v>
          </cell>
          <cell r="E82">
            <v>16843.75</v>
          </cell>
          <cell r="I82">
            <v>55243</v>
          </cell>
          <cell r="K82">
            <v>1443750</v>
          </cell>
          <cell r="L82">
            <v>101062.5</v>
          </cell>
          <cell r="P82">
            <v>55700</v>
          </cell>
          <cell r="R82">
            <v>1662500</v>
          </cell>
          <cell r="S82">
            <v>116375</v>
          </cell>
          <cell r="W82">
            <v>56065</v>
          </cell>
          <cell r="Y82">
            <v>1421875</v>
          </cell>
          <cell r="Z82">
            <v>99531.25</v>
          </cell>
          <cell r="AD82">
            <v>56430</v>
          </cell>
          <cell r="AF82">
            <v>43750</v>
          </cell>
        </row>
        <row r="83">
          <cell r="B83">
            <v>55457</v>
          </cell>
          <cell r="D83">
            <v>240625</v>
          </cell>
          <cell r="E83">
            <v>14437.5</v>
          </cell>
          <cell r="I83">
            <v>55609</v>
          </cell>
          <cell r="K83">
            <v>1443750</v>
          </cell>
          <cell r="L83">
            <v>86625</v>
          </cell>
          <cell r="P83">
            <v>56065</v>
          </cell>
          <cell r="R83">
            <v>1662500</v>
          </cell>
          <cell r="S83">
            <v>99750</v>
          </cell>
          <cell r="W83">
            <v>56430</v>
          </cell>
          <cell r="Y83">
            <v>1421875</v>
          </cell>
          <cell r="Z83">
            <v>85312.5</v>
          </cell>
          <cell r="AD83">
            <v>56795</v>
          </cell>
          <cell r="AF83">
            <v>43750</v>
          </cell>
        </row>
        <row r="84">
          <cell r="B84">
            <v>55823</v>
          </cell>
          <cell r="D84">
            <v>240625</v>
          </cell>
          <cell r="E84">
            <v>12031.25</v>
          </cell>
          <cell r="I84">
            <v>55974</v>
          </cell>
          <cell r="K84">
            <v>1443750</v>
          </cell>
          <cell r="L84">
            <v>72187.5</v>
          </cell>
          <cell r="P84">
            <v>56430</v>
          </cell>
          <cell r="R84">
            <v>1662500</v>
          </cell>
          <cell r="S84">
            <v>83125</v>
          </cell>
          <cell r="W84">
            <v>56795</v>
          </cell>
          <cell r="Y84">
            <v>1421875</v>
          </cell>
          <cell r="Z84">
            <v>71093.75</v>
          </cell>
          <cell r="AD84">
            <v>57161</v>
          </cell>
          <cell r="AF84">
            <v>43750</v>
          </cell>
        </row>
        <row r="85">
          <cell r="B85">
            <v>56188</v>
          </cell>
          <cell r="D85">
            <v>240625</v>
          </cell>
          <cell r="E85">
            <v>9625</v>
          </cell>
          <cell r="I85">
            <v>56339</v>
          </cell>
          <cell r="K85">
            <v>1443750</v>
          </cell>
          <cell r="L85">
            <v>57750</v>
          </cell>
          <cell r="P85">
            <v>56795</v>
          </cell>
          <cell r="R85">
            <v>1662500</v>
          </cell>
          <cell r="S85">
            <v>66500</v>
          </cell>
          <cell r="W85">
            <v>57161</v>
          </cell>
          <cell r="Y85">
            <v>1421875</v>
          </cell>
          <cell r="Z85">
            <v>56875</v>
          </cell>
          <cell r="AD85">
            <v>57526</v>
          </cell>
          <cell r="AF85">
            <v>43750</v>
          </cell>
        </row>
        <row r="86">
          <cell r="B86">
            <v>56553</v>
          </cell>
          <cell r="D86">
            <v>240625</v>
          </cell>
          <cell r="E86">
            <v>7218.75</v>
          </cell>
          <cell r="I86">
            <v>56704</v>
          </cell>
          <cell r="K86">
            <v>1443750</v>
          </cell>
          <cell r="L86">
            <v>43312.5</v>
          </cell>
          <cell r="P86">
            <v>57161</v>
          </cell>
          <cell r="R86">
            <v>1662500</v>
          </cell>
          <cell r="S86">
            <v>49875</v>
          </cell>
          <cell r="W86">
            <v>57526</v>
          </cell>
          <cell r="Y86">
            <v>1421875</v>
          </cell>
          <cell r="Z86">
            <v>42656.25</v>
          </cell>
          <cell r="AD86">
            <v>57891</v>
          </cell>
          <cell r="AF86">
            <v>43750</v>
          </cell>
        </row>
        <row r="87">
          <cell r="B87">
            <v>56918</v>
          </cell>
          <cell r="D87">
            <v>240625</v>
          </cell>
          <cell r="E87">
            <v>4812.5</v>
          </cell>
          <cell r="I87">
            <v>57070</v>
          </cell>
          <cell r="K87">
            <v>1443750</v>
          </cell>
          <cell r="L87">
            <v>28875</v>
          </cell>
          <cell r="P87">
            <v>57526</v>
          </cell>
          <cell r="R87">
            <v>1662500</v>
          </cell>
          <cell r="S87">
            <v>33250</v>
          </cell>
          <cell r="W87">
            <v>57891</v>
          </cell>
          <cell r="Y87">
            <v>1421875</v>
          </cell>
          <cell r="Z87">
            <v>28437.5</v>
          </cell>
          <cell r="AD87">
            <v>58256</v>
          </cell>
          <cell r="AF87">
            <v>43750</v>
          </cell>
        </row>
        <row r="88">
          <cell r="B88">
            <v>57284</v>
          </cell>
          <cell r="D88">
            <v>240625</v>
          </cell>
          <cell r="E88">
            <v>2406.25</v>
          </cell>
          <cell r="I88">
            <v>57435</v>
          </cell>
          <cell r="K88">
            <v>1443750</v>
          </cell>
          <cell r="L88">
            <v>14437.5</v>
          </cell>
          <cell r="P88">
            <v>57891</v>
          </cell>
          <cell r="R88">
            <v>1662500</v>
          </cell>
          <cell r="S88">
            <v>16625</v>
          </cell>
          <cell r="W88">
            <v>58256</v>
          </cell>
          <cell r="Y88">
            <v>1421875</v>
          </cell>
          <cell r="Z88">
            <v>14218.75</v>
          </cell>
          <cell r="AD88">
            <v>58622</v>
          </cell>
          <cell r="AF88">
            <v>43750</v>
          </cell>
        </row>
      </sheetData>
      <sheetData sheetId="2">
        <row r="36">
          <cell r="B36" t="str">
            <v>Vencimientos</v>
          </cell>
          <cell r="D36" t="str">
            <v>Amortización</v>
          </cell>
          <cell r="E36" t="str">
            <v>Intereses</v>
          </cell>
          <cell r="I36" t="str">
            <v>Vencimientos</v>
          </cell>
          <cell r="K36" t="str">
            <v>Amortización</v>
          </cell>
          <cell r="L36" t="str">
            <v>Intereses</v>
          </cell>
          <cell r="P36" t="str">
            <v>Vencimientos</v>
          </cell>
          <cell r="R36" t="str">
            <v>Amortización</v>
          </cell>
          <cell r="S36" t="str">
            <v>Intereses</v>
          </cell>
          <cell r="W36" t="str">
            <v>Vencimientos</v>
          </cell>
          <cell r="Y36" t="str">
            <v>Amortización</v>
          </cell>
          <cell r="Z36" t="str">
            <v>Intereses</v>
          </cell>
        </row>
        <row r="37">
          <cell r="B37">
            <v>44500</v>
          </cell>
          <cell r="I37">
            <v>44742</v>
          </cell>
          <cell r="P37">
            <v>45107</v>
          </cell>
          <cell r="W37">
            <v>45473</v>
          </cell>
        </row>
        <row r="38">
          <cell r="B38">
            <v>44865</v>
          </cell>
          <cell r="E38">
            <v>19500</v>
          </cell>
          <cell r="I38">
            <v>45107</v>
          </cell>
          <cell r="L38">
            <v>117000</v>
          </cell>
          <cell r="P38">
            <v>45473</v>
          </cell>
          <cell r="S38">
            <v>227500</v>
          </cell>
          <cell r="W38">
            <v>45838</v>
          </cell>
          <cell r="Z38">
            <v>26000</v>
          </cell>
        </row>
        <row r="39">
          <cell r="B39">
            <v>45230</v>
          </cell>
          <cell r="E39">
            <v>19500</v>
          </cell>
          <cell r="I39">
            <v>45473</v>
          </cell>
          <cell r="L39">
            <v>117000</v>
          </cell>
          <cell r="P39">
            <v>45838</v>
          </cell>
          <cell r="S39">
            <v>227500</v>
          </cell>
          <cell r="W39">
            <v>46203</v>
          </cell>
          <cell r="Z39">
            <v>26000</v>
          </cell>
        </row>
        <row r="40">
          <cell r="B40">
            <v>45596</v>
          </cell>
          <cell r="E40">
            <v>19500</v>
          </cell>
          <cell r="I40">
            <v>45838</v>
          </cell>
          <cell r="L40">
            <v>117000</v>
          </cell>
          <cell r="P40">
            <v>46203</v>
          </cell>
          <cell r="S40">
            <v>227500</v>
          </cell>
          <cell r="W40">
            <v>46568</v>
          </cell>
          <cell r="Z40">
            <v>26000</v>
          </cell>
        </row>
        <row r="41">
          <cell r="B41">
            <v>45961</v>
          </cell>
          <cell r="D41">
            <v>60937.5</v>
          </cell>
          <cell r="E41">
            <v>19500</v>
          </cell>
          <cell r="I41">
            <v>46203</v>
          </cell>
          <cell r="K41">
            <v>365625</v>
          </cell>
          <cell r="L41">
            <v>117000</v>
          </cell>
          <cell r="P41">
            <v>46568</v>
          </cell>
          <cell r="R41">
            <v>710937.5</v>
          </cell>
          <cell r="S41">
            <v>227500</v>
          </cell>
          <cell r="W41">
            <v>46934</v>
          </cell>
          <cell r="Y41">
            <v>81250</v>
          </cell>
          <cell r="Z41">
            <v>26000</v>
          </cell>
        </row>
        <row r="42">
          <cell r="B42">
            <v>46326</v>
          </cell>
          <cell r="D42">
            <v>60937.5</v>
          </cell>
          <cell r="E42">
            <v>18890.625</v>
          </cell>
          <cell r="I42">
            <v>46568</v>
          </cell>
          <cell r="K42">
            <v>365625</v>
          </cell>
          <cell r="L42">
            <v>113343.75</v>
          </cell>
          <cell r="P42">
            <v>46934</v>
          </cell>
          <cell r="R42">
            <v>710937.5</v>
          </cell>
          <cell r="S42">
            <v>220390.625</v>
          </cell>
          <cell r="W42">
            <v>47299</v>
          </cell>
          <cell r="Y42">
            <v>81250</v>
          </cell>
          <cell r="Z42">
            <v>25187.5</v>
          </cell>
        </row>
        <row r="43">
          <cell r="B43">
            <v>46691</v>
          </cell>
          <cell r="D43">
            <v>60937.5</v>
          </cell>
          <cell r="E43">
            <v>18281.25</v>
          </cell>
          <cell r="I43">
            <v>46934</v>
          </cell>
          <cell r="K43">
            <v>365625</v>
          </cell>
          <cell r="L43">
            <v>109687.5</v>
          </cell>
          <cell r="P43">
            <v>47299</v>
          </cell>
          <cell r="R43">
            <v>710937.5</v>
          </cell>
          <cell r="S43">
            <v>213281.25</v>
          </cell>
          <cell r="W43">
            <v>47664</v>
          </cell>
          <cell r="Y43">
            <v>81250</v>
          </cell>
          <cell r="Z43">
            <v>24375</v>
          </cell>
        </row>
        <row r="44">
          <cell r="B44">
            <v>47057</v>
          </cell>
          <cell r="D44">
            <v>60937.5</v>
          </cell>
          <cell r="E44">
            <v>17671.875</v>
          </cell>
          <cell r="I44">
            <v>47299</v>
          </cell>
          <cell r="K44">
            <v>365625</v>
          </cell>
          <cell r="L44">
            <v>106031.25</v>
          </cell>
          <cell r="P44">
            <v>47664</v>
          </cell>
          <cell r="R44">
            <v>710937.5</v>
          </cell>
          <cell r="S44">
            <v>206171.875</v>
          </cell>
          <cell r="W44">
            <v>48029</v>
          </cell>
          <cell r="Y44">
            <v>81250</v>
          </cell>
          <cell r="Z44">
            <v>23562.5</v>
          </cell>
        </row>
        <row r="45">
          <cell r="B45">
            <v>47422</v>
          </cell>
          <cell r="D45">
            <v>60937.5</v>
          </cell>
          <cell r="E45">
            <v>17062.5</v>
          </cell>
          <cell r="I45">
            <v>47664</v>
          </cell>
          <cell r="K45">
            <v>365625</v>
          </cell>
          <cell r="L45">
            <v>102375</v>
          </cell>
          <cell r="P45">
            <v>48029</v>
          </cell>
          <cell r="R45">
            <v>710937.5</v>
          </cell>
          <cell r="S45">
            <v>199062.5</v>
          </cell>
          <cell r="W45">
            <v>48395</v>
          </cell>
          <cell r="Y45">
            <v>81250</v>
          </cell>
          <cell r="Z45">
            <v>22750</v>
          </cell>
        </row>
        <row r="46">
          <cell r="B46">
            <v>47787</v>
          </cell>
          <cell r="D46">
            <v>60937.5</v>
          </cell>
          <cell r="E46">
            <v>16453.125</v>
          </cell>
          <cell r="I46">
            <v>48029</v>
          </cell>
          <cell r="K46">
            <v>365625</v>
          </cell>
          <cell r="L46">
            <v>98718.75</v>
          </cell>
          <cell r="P46">
            <v>48395</v>
          </cell>
          <cell r="R46">
            <v>710937.5</v>
          </cell>
          <cell r="S46">
            <v>191953.125</v>
          </cell>
          <cell r="W46">
            <v>48760</v>
          </cell>
          <cell r="Y46">
            <v>81250</v>
          </cell>
          <cell r="Z46">
            <v>21937.5</v>
          </cell>
        </row>
        <row r="47">
          <cell r="B47">
            <v>48152</v>
          </cell>
          <cell r="D47">
            <v>60937.5</v>
          </cell>
          <cell r="E47">
            <v>15843.75</v>
          </cell>
          <cell r="I47">
            <v>48395</v>
          </cell>
          <cell r="K47">
            <v>365625</v>
          </cell>
          <cell r="L47">
            <v>95062.5</v>
          </cell>
          <cell r="P47">
            <v>48760</v>
          </cell>
          <cell r="R47">
            <v>710937.5</v>
          </cell>
          <cell r="S47">
            <v>184843.75</v>
          </cell>
          <cell r="W47">
            <v>49125</v>
          </cell>
          <cell r="Y47">
            <v>81250</v>
          </cell>
          <cell r="Z47">
            <v>21125</v>
          </cell>
        </row>
        <row r="48">
          <cell r="B48">
            <v>48518</v>
          </cell>
          <cell r="D48">
            <v>60937.5</v>
          </cell>
          <cell r="E48">
            <v>15234.375</v>
          </cell>
          <cell r="I48">
            <v>48760</v>
          </cell>
          <cell r="K48">
            <v>365625</v>
          </cell>
          <cell r="L48">
            <v>91406.25</v>
          </cell>
          <cell r="P48">
            <v>49125</v>
          </cell>
          <cell r="R48">
            <v>710937.5</v>
          </cell>
          <cell r="S48">
            <v>177734.375</v>
          </cell>
          <cell r="W48">
            <v>49490</v>
          </cell>
          <cell r="Y48">
            <v>81250</v>
          </cell>
          <cell r="Z48">
            <v>20312.5</v>
          </cell>
        </row>
        <row r="49">
          <cell r="B49">
            <v>48883</v>
          </cell>
          <cell r="D49">
            <v>60937.5</v>
          </cell>
          <cell r="E49">
            <v>14625</v>
          </cell>
          <cell r="I49">
            <v>49125</v>
          </cell>
          <cell r="K49">
            <v>365625</v>
          </cell>
          <cell r="L49">
            <v>87750</v>
          </cell>
          <cell r="P49">
            <v>49490</v>
          </cell>
          <cell r="R49">
            <v>710937.5</v>
          </cell>
          <cell r="S49">
            <v>170625</v>
          </cell>
          <cell r="W49">
            <v>49856</v>
          </cell>
          <cell r="Y49">
            <v>81250</v>
          </cell>
          <cell r="Z49">
            <v>19500</v>
          </cell>
        </row>
        <row r="50">
          <cell r="B50">
            <v>49248</v>
          </cell>
          <cell r="D50">
            <v>60937.5</v>
          </cell>
          <cell r="E50">
            <v>14015.625</v>
          </cell>
          <cell r="I50">
            <v>49490</v>
          </cell>
          <cell r="K50">
            <v>365625</v>
          </cell>
          <cell r="L50">
            <v>84093.75</v>
          </cell>
          <cell r="P50">
            <v>49856</v>
          </cell>
          <cell r="R50">
            <v>710937.5</v>
          </cell>
          <cell r="S50">
            <v>163515.625</v>
          </cell>
          <cell r="W50">
            <v>50221</v>
          </cell>
          <cell r="Y50">
            <v>81250</v>
          </cell>
          <cell r="Z50">
            <v>18687.5</v>
          </cell>
        </row>
        <row r="51">
          <cell r="B51">
            <v>49613</v>
          </cell>
          <cell r="D51">
            <v>60937.5</v>
          </cell>
          <cell r="E51">
            <v>13406.25</v>
          </cell>
          <cell r="I51">
            <v>49856</v>
          </cell>
          <cell r="K51">
            <v>365625</v>
          </cell>
          <cell r="L51">
            <v>80437.5</v>
          </cell>
          <cell r="P51">
            <v>50221</v>
          </cell>
          <cell r="R51">
            <v>710937.5</v>
          </cell>
          <cell r="S51">
            <v>156406.25</v>
          </cell>
          <cell r="W51">
            <v>50586</v>
          </cell>
          <cell r="Y51">
            <v>81250</v>
          </cell>
          <cell r="Z51">
            <v>17875</v>
          </cell>
        </row>
        <row r="52">
          <cell r="B52">
            <v>49979</v>
          </cell>
          <cell r="D52">
            <v>60937.5</v>
          </cell>
          <cell r="E52">
            <v>12796.875</v>
          </cell>
          <cell r="I52">
            <v>50221</v>
          </cell>
          <cell r="K52">
            <v>365625</v>
          </cell>
          <cell r="L52">
            <v>76781.25</v>
          </cell>
          <cell r="P52">
            <v>50586</v>
          </cell>
          <cell r="R52">
            <v>710937.5</v>
          </cell>
          <cell r="S52">
            <v>149296.875</v>
          </cell>
          <cell r="W52">
            <v>50951</v>
          </cell>
          <cell r="Y52">
            <v>81250</v>
          </cell>
          <cell r="Z52">
            <v>17062.5</v>
          </cell>
        </row>
        <row r="53">
          <cell r="B53">
            <v>50344</v>
          </cell>
          <cell r="D53">
            <v>60937.5</v>
          </cell>
          <cell r="E53">
            <v>12187.5</v>
          </cell>
          <cell r="I53">
            <v>50586</v>
          </cell>
          <cell r="K53">
            <v>365625</v>
          </cell>
          <cell r="L53">
            <v>73125</v>
          </cell>
          <cell r="P53">
            <v>50951</v>
          </cell>
          <cell r="R53">
            <v>710937.5</v>
          </cell>
          <cell r="S53">
            <v>142187.5</v>
          </cell>
          <cell r="W53">
            <v>51317</v>
          </cell>
          <cell r="Y53">
            <v>81250</v>
          </cell>
          <cell r="Z53">
            <v>16250</v>
          </cell>
        </row>
        <row r="54">
          <cell r="B54">
            <v>50709</v>
          </cell>
          <cell r="D54">
            <v>60937.5</v>
          </cell>
          <cell r="E54">
            <v>11578.125</v>
          </cell>
          <cell r="I54">
            <v>50951</v>
          </cell>
          <cell r="K54">
            <v>365625</v>
          </cell>
          <cell r="L54">
            <v>69468.75</v>
          </cell>
          <cell r="P54">
            <v>51317</v>
          </cell>
          <cell r="R54">
            <v>710937.5</v>
          </cell>
          <cell r="S54">
            <v>135078.125</v>
          </cell>
          <cell r="W54">
            <v>51682</v>
          </cell>
          <cell r="Y54">
            <v>81250</v>
          </cell>
          <cell r="Z54">
            <v>15437.5</v>
          </cell>
        </row>
        <row r="55">
          <cell r="B55">
            <v>51074</v>
          </cell>
          <cell r="D55">
            <v>60937.5</v>
          </cell>
          <cell r="E55">
            <v>10968.75</v>
          </cell>
          <cell r="I55">
            <v>51317</v>
          </cell>
          <cell r="K55">
            <v>365625</v>
          </cell>
          <cell r="L55">
            <v>65812.5</v>
          </cell>
          <cell r="P55">
            <v>51682</v>
          </cell>
          <cell r="R55">
            <v>710937.5</v>
          </cell>
          <cell r="S55">
            <v>127968.75</v>
          </cell>
          <cell r="W55">
            <v>52047</v>
          </cell>
          <cell r="Y55">
            <v>81250</v>
          </cell>
          <cell r="Z55">
            <v>14625</v>
          </cell>
        </row>
        <row r="56">
          <cell r="B56">
            <v>51440</v>
          </cell>
          <cell r="D56">
            <v>60937.5</v>
          </cell>
          <cell r="E56">
            <v>10359.375</v>
          </cell>
          <cell r="I56">
            <v>51682</v>
          </cell>
          <cell r="K56">
            <v>365625</v>
          </cell>
          <cell r="L56">
            <v>62156.25</v>
          </cell>
          <cell r="P56">
            <v>52047</v>
          </cell>
          <cell r="R56">
            <v>710937.5</v>
          </cell>
          <cell r="S56">
            <v>120859.375</v>
          </cell>
          <cell r="W56">
            <v>52412</v>
          </cell>
          <cell r="Y56">
            <v>81250</v>
          </cell>
          <cell r="Z56">
            <v>13812.5</v>
          </cell>
        </row>
        <row r="57">
          <cell r="B57">
            <v>51805</v>
          </cell>
          <cell r="D57">
            <v>60937.5</v>
          </cell>
          <cell r="E57">
            <v>9750</v>
          </cell>
          <cell r="I57">
            <v>52047</v>
          </cell>
          <cell r="K57">
            <v>365625</v>
          </cell>
          <cell r="L57">
            <v>58500</v>
          </cell>
          <cell r="P57">
            <v>52412</v>
          </cell>
          <cell r="R57">
            <v>710937.5</v>
          </cell>
          <cell r="S57">
            <v>113750</v>
          </cell>
          <cell r="W57">
            <v>52778</v>
          </cell>
          <cell r="Y57">
            <v>81250</v>
          </cell>
          <cell r="Z57">
            <v>13000</v>
          </cell>
        </row>
        <row r="58">
          <cell r="B58">
            <v>52170</v>
          </cell>
          <cell r="D58">
            <v>60937.5</v>
          </cell>
          <cell r="E58">
            <v>9140.625</v>
          </cell>
          <cell r="I58">
            <v>52412</v>
          </cell>
          <cell r="K58">
            <v>365625</v>
          </cell>
          <cell r="L58">
            <v>54843.75</v>
          </cell>
          <cell r="P58">
            <v>52778</v>
          </cell>
          <cell r="R58">
            <v>710937.5</v>
          </cell>
          <cell r="S58">
            <v>106640.625</v>
          </cell>
          <cell r="W58">
            <v>53143</v>
          </cell>
          <cell r="Y58">
            <v>81250</v>
          </cell>
          <cell r="Z58">
            <v>12187.5</v>
          </cell>
        </row>
        <row r="59">
          <cell r="B59">
            <v>52535</v>
          </cell>
          <cell r="D59">
            <v>60937.5</v>
          </cell>
          <cell r="E59">
            <v>8531.25</v>
          </cell>
          <cell r="I59">
            <v>52778</v>
          </cell>
          <cell r="K59">
            <v>365625</v>
          </cell>
          <cell r="L59">
            <v>51187.5</v>
          </cell>
          <cell r="P59">
            <v>53143</v>
          </cell>
          <cell r="R59">
            <v>710937.5</v>
          </cell>
          <cell r="S59">
            <v>99531.25</v>
          </cell>
          <cell r="W59">
            <v>53508</v>
          </cell>
          <cell r="Y59">
            <v>81250</v>
          </cell>
          <cell r="Z59">
            <v>11375</v>
          </cell>
        </row>
        <row r="60">
          <cell r="B60">
            <v>52901</v>
          </cell>
          <cell r="D60">
            <v>60937.5</v>
          </cell>
          <cell r="E60">
            <v>7921.875</v>
          </cell>
          <cell r="I60">
            <v>53143</v>
          </cell>
          <cell r="K60">
            <v>365625</v>
          </cell>
          <cell r="L60">
            <v>47531.25</v>
          </cell>
          <cell r="P60">
            <v>53508</v>
          </cell>
          <cell r="R60">
            <v>710937.5</v>
          </cell>
          <cell r="S60">
            <v>92421.875</v>
          </cell>
          <cell r="W60">
            <v>53873</v>
          </cell>
          <cell r="Y60">
            <v>81250</v>
          </cell>
          <cell r="Z60">
            <v>10562.5</v>
          </cell>
        </row>
        <row r="61">
          <cell r="B61">
            <v>53266</v>
          </cell>
          <cell r="D61">
            <v>60937.5</v>
          </cell>
          <cell r="E61">
            <v>7312.5</v>
          </cell>
          <cell r="I61">
            <v>53508</v>
          </cell>
          <cell r="K61">
            <v>365625</v>
          </cell>
          <cell r="L61">
            <v>43875</v>
          </cell>
          <cell r="P61">
            <v>53873</v>
          </cell>
          <cell r="R61">
            <v>710937.5</v>
          </cell>
          <cell r="S61">
            <v>85312.5</v>
          </cell>
          <cell r="W61">
            <v>54239</v>
          </cell>
          <cell r="Y61">
            <v>81250</v>
          </cell>
          <cell r="Z61">
            <v>9750</v>
          </cell>
        </row>
        <row r="62">
          <cell r="B62">
            <v>53631</v>
          </cell>
          <cell r="D62">
            <v>60937.5</v>
          </cell>
          <cell r="E62">
            <v>6703.125</v>
          </cell>
          <cell r="I62">
            <v>53873</v>
          </cell>
          <cell r="K62">
            <v>365625</v>
          </cell>
          <cell r="L62">
            <v>40218.75</v>
          </cell>
          <cell r="P62">
            <v>54239</v>
          </cell>
          <cell r="R62">
            <v>710937.5</v>
          </cell>
          <cell r="S62">
            <v>78203.125</v>
          </cell>
          <cell r="W62">
            <v>54604</v>
          </cell>
          <cell r="Y62">
            <v>81250</v>
          </cell>
          <cell r="Z62">
            <v>8937.5</v>
          </cell>
        </row>
        <row r="63">
          <cell r="B63">
            <v>53996</v>
          </cell>
          <cell r="D63">
            <v>60937.5</v>
          </cell>
          <cell r="E63">
            <v>6093.75</v>
          </cell>
          <cell r="I63">
            <v>54239</v>
          </cell>
          <cell r="K63">
            <v>365625</v>
          </cell>
          <cell r="L63">
            <v>36562.5</v>
          </cell>
          <cell r="P63">
            <v>54604</v>
          </cell>
          <cell r="R63">
            <v>710937.5</v>
          </cell>
          <cell r="S63">
            <v>71093.75</v>
          </cell>
          <cell r="W63">
            <v>54969</v>
          </cell>
          <cell r="Y63">
            <v>81250</v>
          </cell>
          <cell r="Z63">
            <v>8125</v>
          </cell>
        </row>
        <row r="64">
          <cell r="B64">
            <v>54362</v>
          </cell>
          <cell r="D64">
            <v>60937.5</v>
          </cell>
          <cell r="E64">
            <v>5484.375</v>
          </cell>
          <cell r="I64">
            <v>54604</v>
          </cell>
          <cell r="K64">
            <v>365625</v>
          </cell>
          <cell r="L64">
            <v>32906.25</v>
          </cell>
          <cell r="P64">
            <v>54969</v>
          </cell>
          <cell r="R64">
            <v>710937.5</v>
          </cell>
          <cell r="S64">
            <v>63984.375</v>
          </cell>
          <cell r="W64">
            <v>55334</v>
          </cell>
          <cell r="Y64">
            <v>81250</v>
          </cell>
          <cell r="Z64">
            <v>7312.5</v>
          </cell>
        </row>
        <row r="65">
          <cell r="B65">
            <v>54727</v>
          </cell>
          <cell r="D65">
            <v>60937.5</v>
          </cell>
          <cell r="E65">
            <v>4875</v>
          </cell>
          <cell r="I65">
            <v>54969</v>
          </cell>
          <cell r="K65">
            <v>365625</v>
          </cell>
          <cell r="L65">
            <v>29250</v>
          </cell>
          <cell r="P65">
            <v>55334</v>
          </cell>
          <cell r="R65">
            <v>710937.5</v>
          </cell>
          <cell r="S65">
            <v>56875</v>
          </cell>
          <cell r="W65">
            <v>55700</v>
          </cell>
          <cell r="Y65">
            <v>81250</v>
          </cell>
          <cell r="Z65">
            <v>6500</v>
          </cell>
        </row>
        <row r="66">
          <cell r="B66">
            <v>55092</v>
          </cell>
          <cell r="D66">
            <v>60937.5</v>
          </cell>
          <cell r="E66">
            <v>4265.625</v>
          </cell>
          <cell r="I66">
            <v>55334</v>
          </cell>
          <cell r="K66">
            <v>365625</v>
          </cell>
          <cell r="L66">
            <v>25593.75</v>
          </cell>
          <cell r="P66">
            <v>55700</v>
          </cell>
          <cell r="R66">
            <v>710937.5</v>
          </cell>
          <cell r="S66">
            <v>49765.625</v>
          </cell>
          <cell r="W66">
            <v>56065</v>
          </cell>
          <cell r="Y66">
            <v>81250</v>
          </cell>
          <cell r="Z66">
            <v>5687.5</v>
          </cell>
        </row>
        <row r="67">
          <cell r="B67">
            <v>55457</v>
          </cell>
          <cell r="D67">
            <v>60937.5</v>
          </cell>
          <cell r="E67">
            <v>3656.25</v>
          </cell>
          <cell r="I67">
            <v>55700</v>
          </cell>
          <cell r="K67">
            <v>365625</v>
          </cell>
          <cell r="L67">
            <v>21937.5</v>
          </cell>
          <cell r="P67">
            <v>56065</v>
          </cell>
          <cell r="R67">
            <v>710937.5</v>
          </cell>
          <cell r="S67">
            <v>42656.25</v>
          </cell>
          <cell r="W67">
            <v>56430</v>
          </cell>
          <cell r="Y67">
            <v>81250</v>
          </cell>
          <cell r="Z67">
            <v>4875</v>
          </cell>
        </row>
        <row r="68">
          <cell r="B68">
            <v>55823</v>
          </cell>
          <cell r="D68">
            <v>60937.5</v>
          </cell>
          <cell r="E68">
            <v>3046.875</v>
          </cell>
          <cell r="I68">
            <v>56065</v>
          </cell>
          <cell r="K68">
            <v>365625</v>
          </cell>
          <cell r="L68">
            <v>18281.25</v>
          </cell>
          <cell r="P68">
            <v>56430</v>
          </cell>
          <cell r="R68">
            <v>710937.5</v>
          </cell>
          <cell r="S68">
            <v>35546.875</v>
          </cell>
          <cell r="W68">
            <v>56795</v>
          </cell>
          <cell r="Y68">
            <v>81250</v>
          </cell>
          <cell r="Z68">
            <v>4062.5</v>
          </cell>
        </row>
        <row r="69">
          <cell r="B69">
            <v>56188</v>
          </cell>
          <cell r="D69">
            <v>60937.5</v>
          </cell>
          <cell r="E69">
            <v>2437.5</v>
          </cell>
          <cell r="I69">
            <v>56430</v>
          </cell>
          <cell r="K69">
            <v>365625</v>
          </cell>
          <cell r="L69">
            <v>14625</v>
          </cell>
          <cell r="P69">
            <v>56795</v>
          </cell>
          <cell r="R69">
            <v>710937.5</v>
          </cell>
          <cell r="S69">
            <v>28437.5</v>
          </cell>
          <cell r="W69">
            <v>57161</v>
          </cell>
          <cell r="Y69">
            <v>81250</v>
          </cell>
          <cell r="Z69">
            <v>3250</v>
          </cell>
        </row>
        <row r="70">
          <cell r="B70">
            <v>56553</v>
          </cell>
          <cell r="D70">
            <v>60937.5</v>
          </cell>
          <cell r="E70">
            <v>1828.125</v>
          </cell>
          <cell r="I70">
            <v>56795</v>
          </cell>
          <cell r="K70">
            <v>365625</v>
          </cell>
          <cell r="L70">
            <v>10968.75</v>
          </cell>
          <cell r="P70">
            <v>57161</v>
          </cell>
          <cell r="R70">
            <v>710937.5</v>
          </cell>
          <cell r="S70">
            <v>21328.125</v>
          </cell>
          <cell r="W70">
            <v>57526</v>
          </cell>
          <cell r="Y70">
            <v>81250</v>
          </cell>
          <cell r="Z70">
            <v>2437.5</v>
          </cell>
        </row>
        <row r="71">
          <cell r="B71">
            <v>56918</v>
          </cell>
          <cell r="D71">
            <v>60937.5</v>
          </cell>
          <cell r="E71">
            <v>1218.75</v>
          </cell>
          <cell r="I71">
            <v>57161</v>
          </cell>
          <cell r="K71">
            <v>365625</v>
          </cell>
          <cell r="L71">
            <v>7312.5</v>
          </cell>
          <cell r="P71">
            <v>57526</v>
          </cell>
          <cell r="R71">
            <v>710937.5</v>
          </cell>
          <cell r="S71">
            <v>14218.75</v>
          </cell>
          <cell r="W71">
            <v>57891</v>
          </cell>
          <cell r="Y71">
            <v>81250</v>
          </cell>
          <cell r="Z71">
            <v>1625</v>
          </cell>
        </row>
        <row r="72">
          <cell r="B72">
            <v>57284</v>
          </cell>
          <cell r="D72">
            <v>60937.5</v>
          </cell>
          <cell r="E72">
            <v>609.375</v>
          </cell>
          <cell r="I72">
            <v>57526</v>
          </cell>
          <cell r="K72">
            <v>365625</v>
          </cell>
          <cell r="L72">
            <v>3656.25</v>
          </cell>
          <cell r="P72">
            <v>57891</v>
          </cell>
          <cell r="R72">
            <v>710937.5</v>
          </cell>
          <cell r="S72">
            <v>7109.375</v>
          </cell>
          <cell r="W72">
            <v>58256</v>
          </cell>
          <cell r="Y72">
            <v>81250</v>
          </cell>
          <cell r="Z72">
            <v>812.5</v>
          </cell>
        </row>
      </sheetData>
      <sheetData sheetId="3">
        <row r="32">
          <cell r="B32" t="str">
            <v>Vencimientos</v>
          </cell>
          <cell r="D32" t="str">
            <v>Amortización</v>
          </cell>
          <cell r="E32" t="str">
            <v>Intereses</v>
          </cell>
          <cell r="I32" t="str">
            <v>Vencimientos</v>
          </cell>
          <cell r="K32" t="str">
            <v>Amortización</v>
          </cell>
          <cell r="L32" t="str">
            <v>Intereses</v>
          </cell>
          <cell r="P32" t="str">
            <v>Vencimientos</v>
          </cell>
          <cell r="R32" t="str">
            <v>Amortización</v>
          </cell>
          <cell r="S32" t="str">
            <v>Intereses</v>
          </cell>
        </row>
        <row r="33">
          <cell r="B33">
            <v>44620</v>
          </cell>
          <cell r="I33">
            <v>45107</v>
          </cell>
          <cell r="P33">
            <v>45473</v>
          </cell>
        </row>
        <row r="34">
          <cell r="B34">
            <v>44985</v>
          </cell>
          <cell r="E34">
            <v>49000</v>
          </cell>
          <cell r="I34">
            <v>45473</v>
          </cell>
          <cell r="L34">
            <v>63000</v>
          </cell>
          <cell r="P34">
            <v>45838</v>
          </cell>
          <cell r="S34">
            <v>28000</v>
          </cell>
        </row>
        <row r="35">
          <cell r="B35">
            <v>45350</v>
          </cell>
          <cell r="E35">
            <v>49000</v>
          </cell>
          <cell r="I35">
            <v>45838</v>
          </cell>
          <cell r="L35">
            <v>63000</v>
          </cell>
          <cell r="P35">
            <v>46203</v>
          </cell>
          <cell r="S35">
            <v>28000</v>
          </cell>
        </row>
        <row r="36">
          <cell r="B36">
            <v>45716</v>
          </cell>
          <cell r="E36">
            <v>49000</v>
          </cell>
          <cell r="I36">
            <v>46203</v>
          </cell>
          <cell r="L36">
            <v>63000</v>
          </cell>
          <cell r="P36">
            <v>46568</v>
          </cell>
          <cell r="S36">
            <v>28000</v>
          </cell>
        </row>
        <row r="37">
          <cell r="B37">
            <v>46081</v>
          </cell>
          <cell r="D37">
            <v>153125</v>
          </cell>
          <cell r="E37">
            <v>49000</v>
          </cell>
          <cell r="I37">
            <v>46568</v>
          </cell>
          <cell r="K37">
            <v>196875</v>
          </cell>
          <cell r="L37">
            <v>63000</v>
          </cell>
          <cell r="P37">
            <v>46934</v>
          </cell>
          <cell r="R37">
            <v>87500</v>
          </cell>
          <cell r="S37">
            <v>28000</v>
          </cell>
        </row>
        <row r="38">
          <cell r="B38">
            <v>46446</v>
          </cell>
          <cell r="D38">
            <v>153125</v>
          </cell>
          <cell r="E38">
            <v>47468.75</v>
          </cell>
          <cell r="I38">
            <v>46934</v>
          </cell>
          <cell r="K38">
            <v>196875</v>
          </cell>
          <cell r="L38">
            <v>61031.25</v>
          </cell>
          <cell r="P38">
            <v>47299</v>
          </cell>
          <cell r="R38">
            <v>87500</v>
          </cell>
          <cell r="S38">
            <v>27125</v>
          </cell>
        </row>
        <row r="39">
          <cell r="B39">
            <v>46811</v>
          </cell>
          <cell r="D39">
            <v>153125</v>
          </cell>
          <cell r="E39">
            <v>45937.5</v>
          </cell>
          <cell r="I39">
            <v>47299</v>
          </cell>
          <cell r="K39">
            <v>196875</v>
          </cell>
          <cell r="L39">
            <v>59062.5</v>
          </cell>
          <cell r="P39">
            <v>47664</v>
          </cell>
          <cell r="R39">
            <v>87500</v>
          </cell>
          <cell r="S39">
            <v>26250</v>
          </cell>
        </row>
        <row r="40">
          <cell r="B40">
            <v>47177</v>
          </cell>
          <cell r="D40">
            <v>153125</v>
          </cell>
          <cell r="E40">
            <v>44406.25</v>
          </cell>
          <cell r="I40">
            <v>47664</v>
          </cell>
          <cell r="K40">
            <v>196875</v>
          </cell>
          <cell r="L40">
            <v>57093.75</v>
          </cell>
          <cell r="P40">
            <v>48029</v>
          </cell>
          <cell r="R40">
            <v>87500</v>
          </cell>
          <cell r="S40">
            <v>25375</v>
          </cell>
        </row>
        <row r="41">
          <cell r="B41">
            <v>47542</v>
          </cell>
          <cell r="D41">
            <v>153125</v>
          </cell>
          <cell r="E41">
            <v>42875</v>
          </cell>
          <cell r="I41">
            <v>48029</v>
          </cell>
          <cell r="K41">
            <v>196875</v>
          </cell>
          <cell r="L41">
            <v>55125</v>
          </cell>
          <cell r="P41">
            <v>48395</v>
          </cell>
          <cell r="R41">
            <v>87500</v>
          </cell>
          <cell r="S41">
            <v>24500</v>
          </cell>
        </row>
        <row r="42">
          <cell r="B42">
            <v>47907</v>
          </cell>
          <cell r="D42">
            <v>153125</v>
          </cell>
          <cell r="E42">
            <v>41343.75</v>
          </cell>
          <cell r="I42">
            <v>48395</v>
          </cell>
          <cell r="K42">
            <v>196875</v>
          </cell>
          <cell r="L42">
            <v>53156.25</v>
          </cell>
          <cell r="P42">
            <v>48760</v>
          </cell>
          <cell r="R42">
            <v>87500</v>
          </cell>
          <cell r="S42">
            <v>23625</v>
          </cell>
        </row>
        <row r="43">
          <cell r="B43">
            <v>48272</v>
          </cell>
          <cell r="D43">
            <v>153125</v>
          </cell>
          <cell r="E43">
            <v>39812.5</v>
          </cell>
          <cell r="I43">
            <v>48760</v>
          </cell>
          <cell r="K43">
            <v>196875</v>
          </cell>
          <cell r="L43">
            <v>51187.5</v>
          </cell>
          <cell r="P43">
            <v>49125</v>
          </cell>
          <cell r="R43">
            <v>87500</v>
          </cell>
          <cell r="S43">
            <v>22750</v>
          </cell>
        </row>
        <row r="44">
          <cell r="B44">
            <v>48638</v>
          </cell>
          <cell r="D44">
            <v>153125</v>
          </cell>
          <cell r="E44">
            <v>38281.25</v>
          </cell>
          <cell r="I44">
            <v>49125</v>
          </cell>
          <cell r="K44">
            <v>196875</v>
          </cell>
          <cell r="L44">
            <v>49218.75</v>
          </cell>
          <cell r="P44">
            <v>49490</v>
          </cell>
          <cell r="R44">
            <v>87500</v>
          </cell>
          <cell r="S44">
            <v>21875</v>
          </cell>
        </row>
        <row r="45">
          <cell r="B45">
            <v>49003</v>
          </cell>
          <cell r="D45">
            <v>153125</v>
          </cell>
          <cell r="E45">
            <v>36750</v>
          </cell>
          <cell r="I45">
            <v>49490</v>
          </cell>
          <cell r="K45">
            <v>196875</v>
          </cell>
          <cell r="L45">
            <v>47250</v>
          </cell>
          <cell r="P45">
            <v>49856</v>
          </cell>
          <cell r="R45">
            <v>87500</v>
          </cell>
          <cell r="S45">
            <v>21000</v>
          </cell>
        </row>
        <row r="46">
          <cell r="B46">
            <v>49368</v>
          </cell>
          <cell r="D46">
            <v>153125</v>
          </cell>
          <cell r="E46">
            <v>35218.75</v>
          </cell>
          <cell r="I46">
            <v>49856</v>
          </cell>
          <cell r="K46">
            <v>196875</v>
          </cell>
          <cell r="L46">
            <v>45281.25</v>
          </cell>
          <cell r="P46">
            <v>50221</v>
          </cell>
          <cell r="R46">
            <v>87500</v>
          </cell>
          <cell r="S46">
            <v>20125</v>
          </cell>
        </row>
        <row r="47">
          <cell r="B47">
            <v>49733</v>
          </cell>
          <cell r="D47">
            <v>153125</v>
          </cell>
          <cell r="E47">
            <v>33687.5</v>
          </cell>
          <cell r="I47">
            <v>50221</v>
          </cell>
          <cell r="K47">
            <v>196875</v>
          </cell>
          <cell r="L47">
            <v>43312.5</v>
          </cell>
          <cell r="P47">
            <v>50586</v>
          </cell>
          <cell r="R47">
            <v>87500</v>
          </cell>
          <cell r="S47">
            <v>19250</v>
          </cell>
        </row>
        <row r="48">
          <cell r="B48">
            <v>50099</v>
          </cell>
          <cell r="D48">
            <v>153125</v>
          </cell>
          <cell r="E48">
            <v>32156.25</v>
          </cell>
          <cell r="I48">
            <v>50586</v>
          </cell>
          <cell r="K48">
            <v>196875</v>
          </cell>
          <cell r="L48">
            <v>41343.75</v>
          </cell>
          <cell r="P48">
            <v>50951</v>
          </cell>
          <cell r="R48">
            <v>87500</v>
          </cell>
          <cell r="S48">
            <v>18375</v>
          </cell>
        </row>
        <row r="49">
          <cell r="B49">
            <v>50464</v>
          </cell>
          <cell r="D49">
            <v>153125</v>
          </cell>
          <cell r="E49">
            <v>30625</v>
          </cell>
          <cell r="I49">
            <v>50951</v>
          </cell>
          <cell r="K49">
            <v>196875</v>
          </cell>
          <cell r="L49">
            <v>39375</v>
          </cell>
          <cell r="P49">
            <v>51317</v>
          </cell>
          <cell r="R49">
            <v>87500</v>
          </cell>
          <cell r="S49">
            <v>17500</v>
          </cell>
        </row>
        <row r="50">
          <cell r="B50">
            <v>50829</v>
          </cell>
          <cell r="D50">
            <v>153125</v>
          </cell>
          <cell r="E50">
            <v>29093.75</v>
          </cell>
          <cell r="I50">
            <v>51317</v>
          </cell>
          <cell r="K50">
            <v>196875</v>
          </cell>
          <cell r="L50">
            <v>37406.25</v>
          </cell>
          <cell r="P50">
            <v>51682</v>
          </cell>
          <cell r="R50">
            <v>87500</v>
          </cell>
          <cell r="S50">
            <v>16625</v>
          </cell>
        </row>
        <row r="51">
          <cell r="B51">
            <v>51194</v>
          </cell>
          <cell r="D51">
            <v>153125</v>
          </cell>
          <cell r="E51">
            <v>27562.5</v>
          </cell>
          <cell r="I51">
            <v>51682</v>
          </cell>
          <cell r="K51">
            <v>196875</v>
          </cell>
          <cell r="L51">
            <v>35437.5</v>
          </cell>
          <cell r="P51">
            <v>52047</v>
          </cell>
          <cell r="R51">
            <v>87500</v>
          </cell>
          <cell r="S51">
            <v>15750</v>
          </cell>
        </row>
        <row r="52">
          <cell r="B52">
            <v>51560</v>
          </cell>
          <cell r="D52">
            <v>153125</v>
          </cell>
          <cell r="E52">
            <v>26031.25</v>
          </cell>
          <cell r="I52">
            <v>52047</v>
          </cell>
          <cell r="K52">
            <v>196875</v>
          </cell>
          <cell r="L52">
            <v>33468.75</v>
          </cell>
          <cell r="P52">
            <v>52412</v>
          </cell>
          <cell r="R52">
            <v>87500</v>
          </cell>
          <cell r="S52">
            <v>14875</v>
          </cell>
        </row>
        <row r="53">
          <cell r="B53">
            <v>51925</v>
          </cell>
          <cell r="D53">
            <v>153125</v>
          </cell>
          <cell r="E53">
            <v>24500</v>
          </cell>
          <cell r="I53">
            <v>52412</v>
          </cell>
          <cell r="K53">
            <v>196875</v>
          </cell>
          <cell r="L53">
            <v>31500</v>
          </cell>
          <cell r="P53">
            <v>52778</v>
          </cell>
          <cell r="R53">
            <v>87500</v>
          </cell>
          <cell r="S53">
            <v>14000</v>
          </cell>
        </row>
        <row r="54">
          <cell r="B54">
            <v>52290</v>
          </cell>
          <cell r="D54">
            <v>153125</v>
          </cell>
          <cell r="E54">
            <v>22968.75</v>
          </cell>
          <cell r="I54">
            <v>52778</v>
          </cell>
          <cell r="K54">
            <v>196875</v>
          </cell>
          <cell r="L54">
            <v>29531.25</v>
          </cell>
          <cell r="P54">
            <v>53143</v>
          </cell>
          <cell r="R54">
            <v>87500</v>
          </cell>
          <cell r="S54">
            <v>13125</v>
          </cell>
        </row>
        <row r="55">
          <cell r="B55">
            <v>52655</v>
          </cell>
          <cell r="D55">
            <v>153125</v>
          </cell>
          <cell r="E55">
            <v>21437.5</v>
          </cell>
          <cell r="I55">
            <v>53143</v>
          </cell>
          <cell r="K55">
            <v>196875</v>
          </cell>
          <cell r="L55">
            <v>27562.5</v>
          </cell>
          <cell r="P55">
            <v>53508</v>
          </cell>
          <cell r="R55">
            <v>87500</v>
          </cell>
          <cell r="S55">
            <v>12250</v>
          </cell>
        </row>
        <row r="56">
          <cell r="B56">
            <v>53021</v>
          </cell>
          <cell r="D56">
            <v>153125</v>
          </cell>
          <cell r="E56">
            <v>19906.25</v>
          </cell>
          <cell r="I56">
            <v>53508</v>
          </cell>
          <cell r="K56">
            <v>196875</v>
          </cell>
          <cell r="L56">
            <v>25593.75</v>
          </cell>
          <cell r="P56">
            <v>53873</v>
          </cell>
          <cell r="R56">
            <v>87500</v>
          </cell>
          <cell r="S56">
            <v>11375</v>
          </cell>
        </row>
        <row r="57">
          <cell r="B57">
            <v>53386</v>
          </cell>
          <cell r="D57">
            <v>153125</v>
          </cell>
          <cell r="E57">
            <v>18375</v>
          </cell>
          <cell r="I57">
            <v>53873</v>
          </cell>
          <cell r="K57">
            <v>196875</v>
          </cell>
          <cell r="L57">
            <v>23625</v>
          </cell>
          <cell r="P57">
            <v>54239</v>
          </cell>
          <cell r="R57">
            <v>87500</v>
          </cell>
          <cell r="S57">
            <v>10500</v>
          </cell>
        </row>
        <row r="58">
          <cell r="B58">
            <v>53751</v>
          </cell>
          <cell r="D58">
            <v>153125</v>
          </cell>
          <cell r="E58">
            <v>16843.75</v>
          </cell>
          <cell r="I58">
            <v>54239</v>
          </cell>
          <cell r="K58">
            <v>196875</v>
          </cell>
          <cell r="L58">
            <v>21656.25</v>
          </cell>
          <cell r="P58">
            <v>54604</v>
          </cell>
          <cell r="R58">
            <v>87500</v>
          </cell>
          <cell r="S58">
            <v>9625</v>
          </cell>
        </row>
        <row r="59">
          <cell r="B59">
            <v>54116</v>
          </cell>
          <cell r="D59">
            <v>153125</v>
          </cell>
          <cell r="E59">
            <v>15312.5</v>
          </cell>
          <cell r="I59">
            <v>54604</v>
          </cell>
          <cell r="K59">
            <v>196875</v>
          </cell>
          <cell r="L59">
            <v>19687.5</v>
          </cell>
          <cell r="P59">
            <v>54969</v>
          </cell>
          <cell r="R59">
            <v>87500</v>
          </cell>
          <cell r="S59">
            <v>8750</v>
          </cell>
        </row>
        <row r="60">
          <cell r="B60">
            <v>54482</v>
          </cell>
          <cell r="D60">
            <v>153125</v>
          </cell>
          <cell r="E60">
            <v>13781.25</v>
          </cell>
          <cell r="I60">
            <v>54969</v>
          </cell>
          <cell r="K60">
            <v>196875</v>
          </cell>
          <cell r="L60">
            <v>17718.75</v>
          </cell>
          <cell r="P60">
            <v>55334</v>
          </cell>
          <cell r="R60">
            <v>87500</v>
          </cell>
          <cell r="S60">
            <v>7875</v>
          </cell>
        </row>
        <row r="61">
          <cell r="B61">
            <v>54847</v>
          </cell>
          <cell r="D61">
            <v>153125</v>
          </cell>
          <cell r="E61">
            <v>12250</v>
          </cell>
          <cell r="I61">
            <v>55334</v>
          </cell>
          <cell r="K61">
            <v>196875</v>
          </cell>
          <cell r="L61">
            <v>15750</v>
          </cell>
          <cell r="P61">
            <v>55700</v>
          </cell>
          <cell r="R61">
            <v>87500</v>
          </cell>
          <cell r="S61">
            <v>7000</v>
          </cell>
        </row>
        <row r="62">
          <cell r="B62">
            <v>55212</v>
          </cell>
          <cell r="D62">
            <v>153125</v>
          </cell>
          <cell r="E62">
            <v>10718.75</v>
          </cell>
          <cell r="I62">
            <v>55700</v>
          </cell>
          <cell r="K62">
            <v>196875</v>
          </cell>
          <cell r="L62">
            <v>13781.25</v>
          </cell>
          <cell r="P62">
            <v>56065</v>
          </cell>
          <cell r="R62">
            <v>87500</v>
          </cell>
          <cell r="S62">
            <v>6125</v>
          </cell>
        </row>
        <row r="63">
          <cell r="B63">
            <v>55577</v>
          </cell>
          <cell r="D63">
            <v>153125</v>
          </cell>
          <cell r="E63">
            <v>9187.5</v>
          </cell>
          <cell r="I63">
            <v>56065</v>
          </cell>
          <cell r="K63">
            <v>196875</v>
          </cell>
          <cell r="L63">
            <v>11812.5</v>
          </cell>
          <cell r="P63">
            <v>56430</v>
          </cell>
          <cell r="R63">
            <v>87500</v>
          </cell>
          <cell r="S63">
            <v>5250</v>
          </cell>
        </row>
        <row r="64">
          <cell r="B64">
            <v>55943</v>
          </cell>
          <cell r="D64">
            <v>153125</v>
          </cell>
          <cell r="E64">
            <v>7656.25</v>
          </cell>
          <cell r="I64">
            <v>56430</v>
          </cell>
          <cell r="K64">
            <v>196875</v>
          </cell>
          <cell r="L64">
            <v>9843.75</v>
          </cell>
          <cell r="P64">
            <v>56795</v>
          </cell>
          <cell r="R64">
            <v>87500</v>
          </cell>
          <cell r="S64">
            <v>4375</v>
          </cell>
        </row>
        <row r="65">
          <cell r="B65">
            <v>56308</v>
          </cell>
          <cell r="D65">
            <v>153125</v>
          </cell>
          <cell r="E65">
            <v>6125</v>
          </cell>
          <cell r="I65">
            <v>56795</v>
          </cell>
          <cell r="K65">
            <v>196875</v>
          </cell>
          <cell r="L65">
            <v>7875</v>
          </cell>
          <cell r="P65">
            <v>57161</v>
          </cell>
          <cell r="R65">
            <v>87500</v>
          </cell>
          <cell r="S65">
            <v>3500</v>
          </cell>
        </row>
        <row r="66">
          <cell r="B66">
            <v>56673</v>
          </cell>
          <cell r="D66">
            <v>153125</v>
          </cell>
          <cell r="E66">
            <v>4593.75</v>
          </cell>
          <cell r="I66">
            <v>57161</v>
          </cell>
          <cell r="K66">
            <v>196875</v>
          </cell>
          <cell r="L66">
            <v>5906.25</v>
          </cell>
          <cell r="P66">
            <v>57526</v>
          </cell>
          <cell r="R66">
            <v>87500</v>
          </cell>
          <cell r="S66">
            <v>2625</v>
          </cell>
        </row>
        <row r="67">
          <cell r="B67">
            <v>57038</v>
          </cell>
          <cell r="D67">
            <v>153125</v>
          </cell>
          <cell r="E67">
            <v>3062.5</v>
          </cell>
          <cell r="I67">
            <v>57526</v>
          </cell>
          <cell r="K67">
            <v>196875</v>
          </cell>
          <cell r="L67">
            <v>3937.5</v>
          </cell>
          <cell r="P67">
            <v>57891</v>
          </cell>
          <cell r="R67">
            <v>87500</v>
          </cell>
          <cell r="S67">
            <v>1750</v>
          </cell>
        </row>
        <row r="68">
          <cell r="B68">
            <v>57404</v>
          </cell>
          <cell r="D68">
            <v>153125</v>
          </cell>
          <cell r="E68">
            <v>1531.25</v>
          </cell>
          <cell r="I68">
            <v>57891</v>
          </cell>
          <cell r="K68">
            <v>196875</v>
          </cell>
          <cell r="L68">
            <v>1968.75</v>
          </cell>
          <cell r="P68">
            <v>58256</v>
          </cell>
          <cell r="R68">
            <v>87500</v>
          </cell>
          <cell r="S68">
            <v>875</v>
          </cell>
        </row>
      </sheetData>
      <sheetData sheetId="4">
        <row r="54">
          <cell r="B54" t="str">
            <v>Vencimientos</v>
          </cell>
          <cell r="D54" t="str">
            <v>Amortización</v>
          </cell>
          <cell r="E54" t="str">
            <v>Intereses</v>
          </cell>
          <cell r="I54" t="str">
            <v>Vencimientos</v>
          </cell>
          <cell r="K54" t="str">
            <v>Amortización</v>
          </cell>
          <cell r="L54" t="str">
            <v>Intereses</v>
          </cell>
          <cell r="P54" t="str">
            <v>Vencimientos</v>
          </cell>
          <cell r="R54" t="str">
            <v>Amortización</v>
          </cell>
          <cell r="S54" t="str">
            <v>Intereses</v>
          </cell>
          <cell r="W54" t="str">
            <v>Vencimientos</v>
          </cell>
          <cell r="Y54" t="str">
            <v>Amortización</v>
          </cell>
          <cell r="Z54" t="str">
            <v>Intereses</v>
          </cell>
          <cell r="AD54" t="str">
            <v>Vencimientos</v>
          </cell>
          <cell r="AF54" t="str">
            <v>Amortización</v>
          </cell>
          <cell r="AG54" t="str">
            <v>Intereses</v>
          </cell>
        </row>
        <row r="55">
          <cell r="B55">
            <v>44712</v>
          </cell>
          <cell r="I55">
            <v>45107</v>
          </cell>
          <cell r="P55">
            <v>45473</v>
          </cell>
          <cell r="W55">
            <v>45838</v>
          </cell>
          <cell r="AD55">
            <v>46203</v>
          </cell>
        </row>
        <row r="56">
          <cell r="B56">
            <v>45077</v>
          </cell>
          <cell r="E56">
            <v>588000</v>
          </cell>
          <cell r="I56">
            <v>45473</v>
          </cell>
          <cell r="L56">
            <v>87500</v>
          </cell>
          <cell r="P56">
            <v>45838</v>
          </cell>
          <cell r="S56">
            <v>518000</v>
          </cell>
          <cell r="W56">
            <v>46203</v>
          </cell>
          <cell r="Z56">
            <v>458500</v>
          </cell>
          <cell r="AD56">
            <v>46568</v>
          </cell>
          <cell r="AG56">
            <v>28000</v>
          </cell>
        </row>
        <row r="57">
          <cell r="B57">
            <v>45443</v>
          </cell>
          <cell r="E57">
            <v>588000</v>
          </cell>
          <cell r="I57">
            <v>45838</v>
          </cell>
          <cell r="L57">
            <v>87500</v>
          </cell>
          <cell r="P57">
            <v>46203</v>
          </cell>
          <cell r="S57">
            <v>518000</v>
          </cell>
          <cell r="W57">
            <v>46568</v>
          </cell>
          <cell r="Z57">
            <v>458500</v>
          </cell>
          <cell r="AD57">
            <v>46934</v>
          </cell>
          <cell r="AG57">
            <v>28000</v>
          </cell>
        </row>
        <row r="58">
          <cell r="B58">
            <v>45808</v>
          </cell>
          <cell r="E58">
            <v>588000</v>
          </cell>
          <cell r="I58">
            <v>46203</v>
          </cell>
          <cell r="L58">
            <v>87500</v>
          </cell>
          <cell r="P58">
            <v>46568</v>
          </cell>
          <cell r="S58">
            <v>518000</v>
          </cell>
          <cell r="W58">
            <v>46934</v>
          </cell>
          <cell r="Z58">
            <v>458500</v>
          </cell>
          <cell r="AD58">
            <v>47299</v>
          </cell>
          <cell r="AG58">
            <v>28000</v>
          </cell>
        </row>
        <row r="59">
          <cell r="B59">
            <v>46173</v>
          </cell>
          <cell r="D59">
            <v>1837500</v>
          </cell>
          <cell r="E59">
            <v>588000</v>
          </cell>
          <cell r="I59">
            <v>46568</v>
          </cell>
          <cell r="K59">
            <v>273437.5</v>
          </cell>
          <cell r="L59">
            <v>87500</v>
          </cell>
          <cell r="P59">
            <v>46934</v>
          </cell>
          <cell r="R59">
            <v>1618750</v>
          </cell>
          <cell r="S59">
            <v>518000</v>
          </cell>
          <cell r="W59">
            <v>47299</v>
          </cell>
          <cell r="Y59">
            <v>1432812.5</v>
          </cell>
          <cell r="Z59">
            <v>458500</v>
          </cell>
          <cell r="AD59">
            <v>47664</v>
          </cell>
          <cell r="AF59">
            <v>87500</v>
          </cell>
          <cell r="AG59">
            <v>28000</v>
          </cell>
        </row>
        <row r="60">
          <cell r="B60">
            <v>46538</v>
          </cell>
          <cell r="D60">
            <v>1837500</v>
          </cell>
          <cell r="E60">
            <v>569625</v>
          </cell>
          <cell r="I60">
            <v>46934</v>
          </cell>
          <cell r="K60">
            <v>273437.5</v>
          </cell>
          <cell r="L60">
            <v>84765.625</v>
          </cell>
          <cell r="P60">
            <v>47299</v>
          </cell>
          <cell r="R60">
            <v>1618750</v>
          </cell>
          <cell r="S60">
            <v>501812.5</v>
          </cell>
          <cell r="W60">
            <v>47664</v>
          </cell>
          <cell r="Y60">
            <v>1432812.5</v>
          </cell>
          <cell r="Z60">
            <v>444171.875</v>
          </cell>
          <cell r="AD60">
            <v>48029</v>
          </cell>
          <cell r="AF60">
            <v>87500</v>
          </cell>
          <cell r="AG60">
            <v>27125</v>
          </cell>
        </row>
        <row r="61">
          <cell r="B61">
            <v>46904</v>
          </cell>
          <cell r="D61">
            <v>1837500</v>
          </cell>
          <cell r="E61">
            <v>551250</v>
          </cell>
          <cell r="I61">
            <v>47299</v>
          </cell>
          <cell r="K61">
            <v>273437.5</v>
          </cell>
          <cell r="L61">
            <v>82031.25</v>
          </cell>
          <cell r="P61">
            <v>47664</v>
          </cell>
          <cell r="R61">
            <v>1618750</v>
          </cell>
          <cell r="S61">
            <v>485625</v>
          </cell>
          <cell r="W61">
            <v>48029</v>
          </cell>
          <cell r="Y61">
            <v>1432812.5</v>
          </cell>
          <cell r="Z61">
            <v>429843.75</v>
          </cell>
          <cell r="AD61">
            <v>48395</v>
          </cell>
          <cell r="AF61">
            <v>87500</v>
          </cell>
          <cell r="AG61">
            <v>26250</v>
          </cell>
        </row>
        <row r="62">
          <cell r="B62">
            <v>47269</v>
          </cell>
          <cell r="D62">
            <v>1837500</v>
          </cell>
          <cell r="E62">
            <v>532875</v>
          </cell>
          <cell r="I62">
            <v>47664</v>
          </cell>
          <cell r="K62">
            <v>273437.5</v>
          </cell>
          <cell r="L62">
            <v>79296.875</v>
          </cell>
          <cell r="P62">
            <v>48029</v>
          </cell>
          <cell r="R62">
            <v>1618750</v>
          </cell>
          <cell r="S62">
            <v>469437.5</v>
          </cell>
          <cell r="W62">
            <v>48395</v>
          </cell>
          <cell r="Y62">
            <v>1432812.5</v>
          </cell>
          <cell r="Z62">
            <v>415515.625</v>
          </cell>
          <cell r="AD62">
            <v>48760</v>
          </cell>
          <cell r="AF62">
            <v>87500</v>
          </cell>
          <cell r="AG62">
            <v>25375</v>
          </cell>
        </row>
        <row r="63">
          <cell r="B63">
            <v>47634</v>
          </cell>
          <cell r="D63">
            <v>1837500</v>
          </cell>
          <cell r="E63">
            <v>514500</v>
          </cell>
          <cell r="I63">
            <v>48029</v>
          </cell>
          <cell r="K63">
            <v>273437.5</v>
          </cell>
          <cell r="L63">
            <v>76562.5</v>
          </cell>
          <cell r="P63">
            <v>48395</v>
          </cell>
          <cell r="R63">
            <v>1618750</v>
          </cell>
          <cell r="S63">
            <v>453250</v>
          </cell>
          <cell r="W63">
            <v>48760</v>
          </cell>
          <cell r="Y63">
            <v>1432812.5</v>
          </cell>
          <cell r="Z63">
            <v>401187.5</v>
          </cell>
          <cell r="AD63">
            <v>49125</v>
          </cell>
          <cell r="AF63">
            <v>87500</v>
          </cell>
          <cell r="AG63">
            <v>24500</v>
          </cell>
        </row>
        <row r="64">
          <cell r="B64">
            <v>47999</v>
          </cell>
          <cell r="D64">
            <v>1837500</v>
          </cell>
          <cell r="E64">
            <v>496125</v>
          </cell>
          <cell r="I64">
            <v>48395</v>
          </cell>
          <cell r="K64">
            <v>273437.5</v>
          </cell>
          <cell r="L64">
            <v>73828.125</v>
          </cell>
          <cell r="P64">
            <v>48760</v>
          </cell>
          <cell r="R64">
            <v>1618750</v>
          </cell>
          <cell r="S64">
            <v>437062.5</v>
          </cell>
          <cell r="W64">
            <v>49125</v>
          </cell>
          <cell r="Y64">
            <v>1432812.5</v>
          </cell>
          <cell r="Z64">
            <v>386859.375</v>
          </cell>
          <cell r="AD64">
            <v>49490</v>
          </cell>
          <cell r="AF64">
            <v>87500</v>
          </cell>
          <cell r="AG64">
            <v>23625</v>
          </cell>
        </row>
        <row r="65">
          <cell r="B65">
            <v>48365</v>
          </cell>
          <cell r="D65">
            <v>1837500</v>
          </cell>
          <cell r="E65">
            <v>477750</v>
          </cell>
          <cell r="I65">
            <v>48760</v>
          </cell>
          <cell r="K65">
            <v>273437.5</v>
          </cell>
          <cell r="L65">
            <v>71093.75</v>
          </cell>
          <cell r="P65">
            <v>49125</v>
          </cell>
          <cell r="R65">
            <v>1618750</v>
          </cell>
          <cell r="S65">
            <v>420875</v>
          </cell>
          <cell r="W65">
            <v>49490</v>
          </cell>
          <cell r="Y65">
            <v>1432812.5</v>
          </cell>
          <cell r="Z65">
            <v>372531.25</v>
          </cell>
          <cell r="AD65">
            <v>49856</v>
          </cell>
          <cell r="AF65">
            <v>87500</v>
          </cell>
          <cell r="AG65">
            <v>22750</v>
          </cell>
        </row>
        <row r="66">
          <cell r="B66">
            <v>48730</v>
          </cell>
          <cell r="D66">
            <v>1837500</v>
          </cell>
          <cell r="E66">
            <v>459375</v>
          </cell>
          <cell r="I66">
            <v>49125</v>
          </cell>
          <cell r="K66">
            <v>273437.5</v>
          </cell>
          <cell r="L66">
            <v>68359.375</v>
          </cell>
          <cell r="P66">
            <v>49490</v>
          </cell>
          <cell r="R66">
            <v>1618750</v>
          </cell>
          <cell r="S66">
            <v>404687.5</v>
          </cell>
          <cell r="W66">
            <v>49856</v>
          </cell>
          <cell r="Y66">
            <v>1432812.5</v>
          </cell>
          <cell r="Z66">
            <v>358203.125</v>
          </cell>
          <cell r="AD66">
            <v>50221</v>
          </cell>
          <cell r="AF66">
            <v>87500</v>
          </cell>
          <cell r="AG66">
            <v>21875</v>
          </cell>
        </row>
        <row r="67">
          <cell r="B67">
            <v>49095</v>
          </cell>
          <cell r="D67">
            <v>1837500</v>
          </cell>
          <cell r="E67">
            <v>441000</v>
          </cell>
          <cell r="I67">
            <v>49490</v>
          </cell>
          <cell r="K67">
            <v>273437.5</v>
          </cell>
          <cell r="L67">
            <v>65625</v>
          </cell>
          <cell r="P67">
            <v>49856</v>
          </cell>
          <cell r="R67">
            <v>1618750</v>
          </cell>
          <cell r="S67">
            <v>388500</v>
          </cell>
          <cell r="W67">
            <v>50221</v>
          </cell>
          <cell r="Y67">
            <v>1432812.5</v>
          </cell>
          <cell r="Z67">
            <v>343875</v>
          </cell>
          <cell r="AD67">
            <v>50586</v>
          </cell>
          <cell r="AF67">
            <v>87500</v>
          </cell>
          <cell r="AG67">
            <v>21000</v>
          </cell>
        </row>
        <row r="68">
          <cell r="B68">
            <v>49460</v>
          </cell>
          <cell r="D68">
            <v>1837500</v>
          </cell>
          <cell r="E68">
            <v>422625</v>
          </cell>
          <cell r="I68">
            <v>49856</v>
          </cell>
          <cell r="K68">
            <v>273437.5</v>
          </cell>
          <cell r="L68">
            <v>62890.625</v>
          </cell>
          <cell r="P68">
            <v>50221</v>
          </cell>
          <cell r="R68">
            <v>1618750</v>
          </cell>
          <cell r="S68">
            <v>372312.5</v>
          </cell>
          <cell r="W68">
            <v>50586</v>
          </cell>
          <cell r="Y68">
            <v>1432812.5</v>
          </cell>
          <cell r="Z68">
            <v>329546.875</v>
          </cell>
          <cell r="AD68">
            <v>50951</v>
          </cell>
          <cell r="AF68">
            <v>87500</v>
          </cell>
          <cell r="AG68">
            <v>20125</v>
          </cell>
        </row>
        <row r="69">
          <cell r="B69">
            <v>49826</v>
          </cell>
          <cell r="D69">
            <v>1837500</v>
          </cell>
          <cell r="E69">
            <v>404250</v>
          </cell>
          <cell r="I69">
            <v>50221</v>
          </cell>
          <cell r="K69">
            <v>273437.5</v>
          </cell>
          <cell r="L69">
            <v>60156.25</v>
          </cell>
          <cell r="P69">
            <v>50586</v>
          </cell>
          <cell r="R69">
            <v>1618750</v>
          </cell>
          <cell r="S69">
            <v>356125</v>
          </cell>
          <cell r="W69">
            <v>50951</v>
          </cell>
          <cell r="Y69">
            <v>1432812.5</v>
          </cell>
          <cell r="Z69">
            <v>315218.75</v>
          </cell>
          <cell r="AD69">
            <v>51317</v>
          </cell>
          <cell r="AF69">
            <v>87500</v>
          </cell>
          <cell r="AG69">
            <v>19250</v>
          </cell>
        </row>
        <row r="70">
          <cell r="B70">
            <v>50191</v>
          </cell>
          <cell r="D70">
            <v>1837500</v>
          </cell>
          <cell r="E70">
            <v>385875</v>
          </cell>
          <cell r="I70">
            <v>50586</v>
          </cell>
          <cell r="K70">
            <v>273437.5</v>
          </cell>
          <cell r="L70">
            <v>57421.875</v>
          </cell>
          <cell r="P70">
            <v>50951</v>
          </cell>
          <cell r="R70">
            <v>1618750</v>
          </cell>
          <cell r="S70">
            <v>339937.5</v>
          </cell>
          <cell r="W70">
            <v>51317</v>
          </cell>
          <cell r="Y70">
            <v>1432812.5</v>
          </cell>
          <cell r="Z70">
            <v>300890.625</v>
          </cell>
          <cell r="AD70">
            <v>51682</v>
          </cell>
          <cell r="AF70">
            <v>87500</v>
          </cell>
          <cell r="AG70">
            <v>18375</v>
          </cell>
        </row>
        <row r="71">
          <cell r="B71">
            <v>50556</v>
          </cell>
          <cell r="D71">
            <v>1837500</v>
          </cell>
          <cell r="E71">
            <v>367500</v>
          </cell>
          <cell r="I71">
            <v>50951</v>
          </cell>
          <cell r="K71">
            <v>273437.5</v>
          </cell>
          <cell r="L71">
            <v>54687.5</v>
          </cell>
          <cell r="P71">
            <v>51317</v>
          </cell>
          <cell r="R71">
            <v>1618750</v>
          </cell>
          <cell r="S71">
            <v>323750</v>
          </cell>
          <cell r="W71">
            <v>51682</v>
          </cell>
          <cell r="Y71">
            <v>1432812.5</v>
          </cell>
          <cell r="Z71">
            <v>286562.5</v>
          </cell>
          <cell r="AD71">
            <v>52047</v>
          </cell>
          <cell r="AF71">
            <v>87500</v>
          </cell>
          <cell r="AG71">
            <v>17500</v>
          </cell>
        </row>
        <row r="72">
          <cell r="B72">
            <v>50921</v>
          </cell>
          <cell r="D72">
            <v>1837500</v>
          </cell>
          <cell r="E72">
            <v>349125</v>
          </cell>
          <cell r="I72">
            <v>51317</v>
          </cell>
          <cell r="K72">
            <v>273437.5</v>
          </cell>
          <cell r="L72">
            <v>51953.125</v>
          </cell>
          <cell r="P72">
            <v>51682</v>
          </cell>
          <cell r="R72">
            <v>1618750</v>
          </cell>
          <cell r="S72">
            <v>307562.5</v>
          </cell>
          <cell r="W72">
            <v>52047</v>
          </cell>
          <cell r="Y72">
            <v>1432812.5</v>
          </cell>
          <cell r="Z72">
            <v>272234.375</v>
          </cell>
          <cell r="AD72">
            <v>52412</v>
          </cell>
          <cell r="AF72">
            <v>87500</v>
          </cell>
          <cell r="AG72">
            <v>16625</v>
          </cell>
        </row>
        <row r="73">
          <cell r="B73">
            <v>51287</v>
          </cell>
          <cell r="D73">
            <v>1837500</v>
          </cell>
          <cell r="E73">
            <v>330750</v>
          </cell>
          <cell r="I73">
            <v>51682</v>
          </cell>
          <cell r="K73">
            <v>273437.5</v>
          </cell>
          <cell r="L73">
            <v>49218.75</v>
          </cell>
          <cell r="P73">
            <v>52047</v>
          </cell>
          <cell r="R73">
            <v>1618750</v>
          </cell>
          <cell r="S73">
            <v>291375</v>
          </cell>
          <cell r="W73">
            <v>52412</v>
          </cell>
          <cell r="Y73">
            <v>1432812.5</v>
          </cell>
          <cell r="Z73">
            <v>257906.25</v>
          </cell>
          <cell r="AD73">
            <v>52778</v>
          </cell>
          <cell r="AF73">
            <v>87500</v>
          </cell>
          <cell r="AG73">
            <v>15750</v>
          </cell>
        </row>
        <row r="74">
          <cell r="B74">
            <v>51652</v>
          </cell>
          <cell r="D74">
            <v>1837500</v>
          </cell>
          <cell r="E74">
            <v>312375</v>
          </cell>
          <cell r="I74">
            <v>52047</v>
          </cell>
          <cell r="K74">
            <v>273437.5</v>
          </cell>
          <cell r="L74">
            <v>46484.375</v>
          </cell>
          <cell r="P74">
            <v>52412</v>
          </cell>
          <cell r="R74">
            <v>1618750</v>
          </cell>
          <cell r="S74">
            <v>275187.5</v>
          </cell>
          <cell r="W74">
            <v>52778</v>
          </cell>
          <cell r="Y74">
            <v>1432812.5</v>
          </cell>
          <cell r="Z74">
            <v>243578.125</v>
          </cell>
          <cell r="AD74">
            <v>53143</v>
          </cell>
          <cell r="AF74">
            <v>87500</v>
          </cell>
          <cell r="AG74">
            <v>14875</v>
          </cell>
        </row>
        <row r="75">
          <cell r="B75">
            <v>52017</v>
          </cell>
          <cell r="D75">
            <v>1837500</v>
          </cell>
          <cell r="E75">
            <v>294000</v>
          </cell>
          <cell r="I75">
            <v>52412</v>
          </cell>
          <cell r="K75">
            <v>273437.5</v>
          </cell>
          <cell r="L75">
            <v>43750</v>
          </cell>
          <cell r="P75">
            <v>52778</v>
          </cell>
          <cell r="R75">
            <v>1618750</v>
          </cell>
          <cell r="S75">
            <v>259000</v>
          </cell>
          <cell r="W75">
            <v>53143</v>
          </cell>
          <cell r="Y75">
            <v>1432812.5</v>
          </cell>
          <cell r="Z75">
            <v>229250</v>
          </cell>
          <cell r="AD75">
            <v>53508</v>
          </cell>
          <cell r="AF75">
            <v>87500</v>
          </cell>
          <cell r="AG75">
            <v>14000</v>
          </cell>
        </row>
        <row r="76">
          <cell r="B76">
            <v>52382</v>
          </cell>
          <cell r="D76">
            <v>1837500</v>
          </cell>
          <cell r="E76">
            <v>275625</v>
          </cell>
          <cell r="I76">
            <v>52778</v>
          </cell>
          <cell r="K76">
            <v>273437.5</v>
          </cell>
          <cell r="L76">
            <v>41015.625</v>
          </cell>
          <cell r="P76">
            <v>53143</v>
          </cell>
          <cell r="R76">
            <v>1618750</v>
          </cell>
          <cell r="S76">
            <v>242812.5</v>
          </cell>
          <cell r="W76">
            <v>53508</v>
          </cell>
          <cell r="Y76">
            <v>1432812.5</v>
          </cell>
          <cell r="Z76">
            <v>214921.875</v>
          </cell>
          <cell r="AD76">
            <v>53873</v>
          </cell>
          <cell r="AF76">
            <v>87500</v>
          </cell>
          <cell r="AG76">
            <v>13125</v>
          </cell>
        </row>
        <row r="77">
          <cell r="B77">
            <v>52748</v>
          </cell>
          <cell r="D77">
            <v>1837500</v>
          </cell>
          <cell r="E77">
            <v>257250</v>
          </cell>
          <cell r="I77">
            <v>53143</v>
          </cell>
          <cell r="K77">
            <v>273437.5</v>
          </cell>
          <cell r="L77">
            <v>38281.25</v>
          </cell>
          <cell r="P77">
            <v>53508</v>
          </cell>
          <cell r="R77">
            <v>1618750</v>
          </cell>
          <cell r="S77">
            <v>226625</v>
          </cell>
          <cell r="W77">
            <v>53873</v>
          </cell>
          <cell r="Y77">
            <v>1432812.5</v>
          </cell>
          <cell r="Z77">
            <v>200593.75</v>
          </cell>
          <cell r="AD77">
            <v>54239</v>
          </cell>
          <cell r="AF77">
            <v>87500</v>
          </cell>
          <cell r="AG77">
            <v>12250</v>
          </cell>
        </row>
        <row r="78">
          <cell r="B78">
            <v>53113</v>
          </cell>
          <cell r="D78">
            <v>1837500</v>
          </cell>
          <cell r="E78">
            <v>238875</v>
          </cell>
          <cell r="I78">
            <v>53508</v>
          </cell>
          <cell r="K78">
            <v>273437.5</v>
          </cell>
          <cell r="L78">
            <v>35546.875</v>
          </cell>
          <cell r="P78">
            <v>53873</v>
          </cell>
          <cell r="R78">
            <v>1618750</v>
          </cell>
          <cell r="S78">
            <v>210437.5</v>
          </cell>
          <cell r="W78">
            <v>54239</v>
          </cell>
          <cell r="Y78">
            <v>1432812.5</v>
          </cell>
          <cell r="Z78">
            <v>186265.625</v>
          </cell>
          <cell r="AD78">
            <v>54604</v>
          </cell>
          <cell r="AF78">
            <v>87500</v>
          </cell>
          <cell r="AG78">
            <v>11375</v>
          </cell>
        </row>
        <row r="79">
          <cell r="B79">
            <v>53478</v>
          </cell>
          <cell r="D79">
            <v>1837500</v>
          </cell>
          <cell r="E79">
            <v>220500</v>
          </cell>
          <cell r="I79">
            <v>53873</v>
          </cell>
          <cell r="K79">
            <v>273437.5</v>
          </cell>
          <cell r="L79">
            <v>32812.5</v>
          </cell>
          <cell r="P79">
            <v>54239</v>
          </cell>
          <cell r="R79">
            <v>1618750</v>
          </cell>
          <cell r="S79">
            <v>194250</v>
          </cell>
          <cell r="W79">
            <v>54604</v>
          </cell>
          <cell r="Y79">
            <v>1432812.5</v>
          </cell>
          <cell r="Z79">
            <v>171937.5</v>
          </cell>
          <cell r="AD79">
            <v>54969</v>
          </cell>
          <cell r="AF79">
            <v>87500</v>
          </cell>
          <cell r="AG79">
            <v>10500</v>
          </cell>
        </row>
        <row r="80">
          <cell r="B80">
            <v>53843</v>
          </cell>
          <cell r="D80">
            <v>1837500</v>
          </cell>
          <cell r="E80">
            <v>202125</v>
          </cell>
          <cell r="I80">
            <v>54239</v>
          </cell>
          <cell r="K80">
            <v>273437.5</v>
          </cell>
          <cell r="L80">
            <v>30078.125</v>
          </cell>
          <cell r="P80">
            <v>54604</v>
          </cell>
          <cell r="R80">
            <v>1618750</v>
          </cell>
          <cell r="S80">
            <v>178062.5</v>
          </cell>
          <cell r="W80">
            <v>54969</v>
          </cell>
          <cell r="Y80">
            <v>1432812.5</v>
          </cell>
          <cell r="Z80">
            <v>157609.375</v>
          </cell>
          <cell r="AD80">
            <v>55334</v>
          </cell>
          <cell r="AF80">
            <v>87500</v>
          </cell>
          <cell r="AG80">
            <v>9625</v>
          </cell>
        </row>
        <row r="81">
          <cell r="B81">
            <v>54209</v>
          </cell>
          <cell r="D81">
            <v>1837500</v>
          </cell>
          <cell r="E81">
            <v>183750</v>
          </cell>
          <cell r="I81">
            <v>54604</v>
          </cell>
          <cell r="K81">
            <v>273437.5</v>
          </cell>
          <cell r="L81">
            <v>27343.75</v>
          </cell>
          <cell r="P81">
            <v>54969</v>
          </cell>
          <cell r="R81">
            <v>1618750</v>
          </cell>
          <cell r="S81">
            <v>161875</v>
          </cell>
          <cell r="W81">
            <v>55334</v>
          </cell>
          <cell r="Y81">
            <v>1432812.5</v>
          </cell>
          <cell r="Z81">
            <v>143281.25</v>
          </cell>
          <cell r="AD81">
            <v>55700</v>
          </cell>
          <cell r="AF81">
            <v>87500</v>
          </cell>
          <cell r="AG81">
            <v>8750</v>
          </cell>
        </row>
        <row r="82">
          <cell r="B82">
            <v>54574</v>
          </cell>
          <cell r="D82">
            <v>1837500</v>
          </cell>
          <cell r="E82">
            <v>165375</v>
          </cell>
          <cell r="I82">
            <v>54969</v>
          </cell>
          <cell r="K82">
            <v>273437.5</v>
          </cell>
          <cell r="L82">
            <v>24609.375</v>
          </cell>
          <cell r="P82">
            <v>55334</v>
          </cell>
          <cell r="R82">
            <v>1618750</v>
          </cell>
          <cell r="S82">
            <v>145687.5</v>
          </cell>
          <cell r="W82">
            <v>55700</v>
          </cell>
          <cell r="Y82">
            <v>1432812.5</v>
          </cell>
          <cell r="Z82">
            <v>128953.125</v>
          </cell>
          <cell r="AD82">
            <v>56065</v>
          </cell>
          <cell r="AF82">
            <v>87500</v>
          </cell>
          <cell r="AG82">
            <v>7875</v>
          </cell>
        </row>
        <row r="83">
          <cell r="B83">
            <v>54939</v>
          </cell>
          <cell r="D83">
            <v>1837500</v>
          </cell>
          <cell r="E83">
            <v>147000</v>
          </cell>
          <cell r="I83">
            <v>55334</v>
          </cell>
          <cell r="K83">
            <v>273437.5</v>
          </cell>
          <cell r="L83">
            <v>21875</v>
          </cell>
          <cell r="P83">
            <v>55700</v>
          </cell>
          <cell r="R83">
            <v>1618750</v>
          </cell>
          <cell r="S83">
            <v>129500</v>
          </cell>
          <cell r="W83">
            <v>56065</v>
          </cell>
          <cell r="Y83">
            <v>1432812.5</v>
          </cell>
          <cell r="Z83">
            <v>114625</v>
          </cell>
          <cell r="AD83">
            <v>56430</v>
          </cell>
          <cell r="AF83">
            <v>87500</v>
          </cell>
          <cell r="AG83">
            <v>7000</v>
          </cell>
        </row>
        <row r="84">
          <cell r="B84">
            <v>55304</v>
          </cell>
          <cell r="D84">
            <v>1837500</v>
          </cell>
          <cell r="E84">
            <v>128625</v>
          </cell>
          <cell r="I84">
            <v>55700</v>
          </cell>
          <cell r="K84">
            <v>273437.5</v>
          </cell>
          <cell r="L84">
            <v>19140.625</v>
          </cell>
          <cell r="P84">
            <v>56065</v>
          </cell>
          <cell r="R84">
            <v>1618750</v>
          </cell>
          <cell r="S84">
            <v>113312.5</v>
          </cell>
          <cell r="W84">
            <v>56430</v>
          </cell>
          <cell r="Y84">
            <v>1432812.5</v>
          </cell>
          <cell r="Z84">
            <v>100296.875</v>
          </cell>
          <cell r="AD84">
            <v>56795</v>
          </cell>
          <cell r="AF84">
            <v>87500</v>
          </cell>
          <cell r="AG84">
            <v>6125</v>
          </cell>
        </row>
        <row r="85">
          <cell r="B85">
            <v>55670</v>
          </cell>
          <cell r="D85">
            <v>1837500</v>
          </cell>
          <cell r="E85">
            <v>110250</v>
          </cell>
          <cell r="I85">
            <v>56065</v>
          </cell>
          <cell r="K85">
            <v>273437.5</v>
          </cell>
          <cell r="L85">
            <v>16406.25</v>
          </cell>
          <cell r="P85">
            <v>56430</v>
          </cell>
          <cell r="R85">
            <v>1618750</v>
          </cell>
          <cell r="S85">
            <v>97125</v>
          </cell>
          <cell r="W85">
            <v>56795</v>
          </cell>
          <cell r="Y85">
            <v>1432812.5</v>
          </cell>
          <cell r="Z85">
            <v>85968.75</v>
          </cell>
          <cell r="AD85">
            <v>57161</v>
          </cell>
          <cell r="AF85">
            <v>87500</v>
          </cell>
          <cell r="AG85">
            <v>5250</v>
          </cell>
        </row>
        <row r="86">
          <cell r="B86">
            <v>56035</v>
          </cell>
          <cell r="D86">
            <v>1837500</v>
          </cell>
          <cell r="E86">
            <v>91875</v>
          </cell>
          <cell r="I86">
            <v>56430</v>
          </cell>
          <cell r="K86">
            <v>273437.5</v>
          </cell>
          <cell r="L86">
            <v>13671.875</v>
          </cell>
          <cell r="P86">
            <v>56795</v>
          </cell>
          <cell r="R86">
            <v>1618750</v>
          </cell>
          <cell r="S86">
            <v>80937.5</v>
          </cell>
          <cell r="W86">
            <v>57161</v>
          </cell>
          <cell r="Y86">
            <v>1432812.5</v>
          </cell>
          <cell r="Z86">
            <v>71640.625</v>
          </cell>
          <cell r="AD86">
            <v>57526</v>
          </cell>
          <cell r="AF86">
            <v>87500</v>
          </cell>
          <cell r="AG86">
            <v>4375</v>
          </cell>
        </row>
        <row r="87">
          <cell r="B87">
            <v>56400</v>
          </cell>
          <cell r="D87">
            <v>1837500</v>
          </cell>
          <cell r="E87">
            <v>73500</v>
          </cell>
          <cell r="I87">
            <v>56795</v>
          </cell>
          <cell r="K87">
            <v>273437.5</v>
          </cell>
          <cell r="L87">
            <v>10937.5</v>
          </cell>
          <cell r="P87">
            <v>57161</v>
          </cell>
          <cell r="R87">
            <v>1618750</v>
          </cell>
          <cell r="S87">
            <v>64750</v>
          </cell>
          <cell r="W87">
            <v>57526</v>
          </cell>
          <cell r="Y87">
            <v>1432812.5</v>
          </cell>
          <cell r="Z87">
            <v>57312.5</v>
          </cell>
          <cell r="AD87">
            <v>57891</v>
          </cell>
          <cell r="AF87">
            <v>87500</v>
          </cell>
          <cell r="AG87">
            <v>3500</v>
          </cell>
        </row>
        <row r="88">
          <cell r="B88">
            <v>56765</v>
          </cell>
          <cell r="D88">
            <v>1837500</v>
          </cell>
          <cell r="E88">
            <v>55125</v>
          </cell>
          <cell r="I88">
            <v>57161</v>
          </cell>
          <cell r="K88">
            <v>273437.5</v>
          </cell>
          <cell r="L88">
            <v>8203.125</v>
          </cell>
          <cell r="P88">
            <v>57526</v>
          </cell>
          <cell r="R88">
            <v>1618750</v>
          </cell>
          <cell r="S88">
            <v>48562.5</v>
          </cell>
          <cell r="W88">
            <v>57891</v>
          </cell>
          <cell r="Y88">
            <v>1432812.5</v>
          </cell>
          <cell r="Z88">
            <v>42984.375</v>
          </cell>
          <cell r="AD88">
            <v>58256</v>
          </cell>
          <cell r="AF88">
            <v>87500</v>
          </cell>
          <cell r="AG88">
            <v>2625</v>
          </cell>
        </row>
        <row r="89">
          <cell r="B89">
            <v>57131</v>
          </cell>
          <cell r="D89">
            <v>1837500</v>
          </cell>
          <cell r="E89">
            <v>36750</v>
          </cell>
          <cell r="I89">
            <v>57526</v>
          </cell>
          <cell r="K89">
            <v>273437.5</v>
          </cell>
          <cell r="L89">
            <v>5468.75</v>
          </cell>
          <cell r="P89">
            <v>57891</v>
          </cell>
          <cell r="R89">
            <v>1618750</v>
          </cell>
          <cell r="S89">
            <v>32375</v>
          </cell>
          <cell r="W89">
            <v>58256</v>
          </cell>
          <cell r="Y89">
            <v>1432812.5</v>
          </cell>
          <cell r="Z89">
            <v>28656.25</v>
          </cell>
          <cell r="AD89">
            <v>58622</v>
          </cell>
          <cell r="AF89">
            <v>87500</v>
          </cell>
          <cell r="AG89">
            <v>1750</v>
          </cell>
        </row>
        <row r="90">
          <cell r="B90">
            <v>57496</v>
          </cell>
          <cell r="D90">
            <v>1837500</v>
          </cell>
          <cell r="E90">
            <v>18375</v>
          </cell>
          <cell r="I90">
            <v>57891</v>
          </cell>
          <cell r="K90">
            <v>273437.5</v>
          </cell>
          <cell r="L90">
            <v>2734.375</v>
          </cell>
          <cell r="P90">
            <v>58256</v>
          </cell>
          <cell r="R90">
            <v>1618750</v>
          </cell>
          <cell r="S90">
            <v>16187.5</v>
          </cell>
          <cell r="W90">
            <v>58622</v>
          </cell>
          <cell r="Y90">
            <v>1432812.5</v>
          </cell>
          <cell r="Z90">
            <v>14328.125</v>
          </cell>
          <cell r="AD90">
            <v>58987</v>
          </cell>
          <cell r="AF90">
            <v>87500</v>
          </cell>
          <cell r="AG90">
            <v>875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LLISTES"/>
    </sheetNames>
    <sheetDataSet>
      <sheetData sheetId="0" refreshError="1"/>
      <sheetData sheetId="1">
        <row r="3">
          <cell r="A3" t="str">
            <v>ASS.JURÍDICA</v>
          </cell>
        </row>
        <row r="4">
          <cell r="A4" t="str">
            <v>D.E.I.T.N.I</v>
          </cell>
        </row>
        <row r="5">
          <cell r="A5" t="str">
            <v>DIR.EX.ECON.FINANCERA</v>
          </cell>
        </row>
        <row r="6">
          <cell r="A6" t="str">
            <v>DIR.EX.MKT</v>
          </cell>
        </row>
        <row r="7">
          <cell r="A7" t="str">
            <v>DIR.BON.GOVERN</v>
          </cell>
        </row>
        <row r="8">
          <cell r="A8" t="str">
            <v>PERSONES.TMB</v>
          </cell>
        </row>
        <row r="9">
          <cell r="A9" t="str">
            <v>TMB.SL</v>
          </cell>
        </row>
        <row r="190">
          <cell r="A190" t="str">
            <v>Gener</v>
          </cell>
        </row>
        <row r="191">
          <cell r="A191" t="str">
            <v>Febrer</v>
          </cell>
        </row>
        <row r="192">
          <cell r="A192" t="str">
            <v>Març</v>
          </cell>
        </row>
        <row r="193">
          <cell r="A193" t="str">
            <v>Abril</v>
          </cell>
        </row>
        <row r="194">
          <cell r="A194" t="str">
            <v>Maig</v>
          </cell>
        </row>
        <row r="195">
          <cell r="A195" t="str">
            <v>Juny</v>
          </cell>
        </row>
        <row r="196">
          <cell r="A196" t="str">
            <v>Juliol</v>
          </cell>
        </row>
        <row r="197">
          <cell r="A197" t="str">
            <v>Agost</v>
          </cell>
        </row>
        <row r="198">
          <cell r="A198" t="str">
            <v>Setembre</v>
          </cell>
        </row>
        <row r="199">
          <cell r="A199" t="str">
            <v>Octubre</v>
          </cell>
        </row>
        <row r="200">
          <cell r="A200" t="str">
            <v>Novembre</v>
          </cell>
        </row>
        <row r="201">
          <cell r="A201" t="str">
            <v>Desembre</v>
          </cell>
        </row>
        <row r="204">
          <cell r="A204">
            <v>0</v>
          </cell>
        </row>
        <row r="205">
          <cell r="A205" t="str">
            <v>Cobertura funcional vacant existent</v>
          </cell>
        </row>
        <row r="206">
          <cell r="A206" t="str">
            <v>Nova necessitat</v>
          </cell>
        </row>
        <row r="281">
          <cell r="B281" t="str">
            <v>ADM/VA GESTIÓ DEL FRAU I INCIDÈNCIES</v>
          </cell>
        </row>
        <row r="282">
          <cell r="B282" t="str">
            <v>ADM/VA INFORMACIÓ I ATENCIÓ AL CIUTADÀ</v>
          </cell>
        </row>
        <row r="283">
          <cell r="B283" t="str">
            <v>ADM/VA SUP DIRECCIÓ EX ECONOMICOFINANCER</v>
          </cell>
        </row>
        <row r="284">
          <cell r="B284" t="str">
            <v>ADM/VA SUP DIRECCIÓ EXECUTIVA MÀRQUETING</v>
          </cell>
        </row>
        <row r="285">
          <cell r="B285" t="str">
            <v>ADM/VA SUP SERV.CENTRALS DIR MÀRQUETING</v>
          </cell>
        </row>
        <row r="286">
          <cell r="B286" t="str">
            <v>ADM/VA SUP SERVEI SALUT,SEG I BENEST LAB</v>
          </cell>
        </row>
        <row r="287">
          <cell r="B287" t="str">
            <v>ADM/VA SUP. COMPTAB. FINANCERA I TERCERS</v>
          </cell>
        </row>
        <row r="288">
          <cell r="B288" t="str">
            <v>ADM/VA SUP.DESENV.NOUS NEG.I COOP.EXT.</v>
          </cell>
        </row>
        <row r="289">
          <cell r="B289" t="str">
            <v>ADM/VA SUP.OFICINA ADM.SERVEIS GENERALS</v>
          </cell>
        </row>
        <row r="290">
          <cell r="B290" t="str">
            <v>ADM/VA SUP.SEGUIMENT IN.COSTOS SUB.ENERG</v>
          </cell>
        </row>
        <row r="291">
          <cell r="B291" t="str">
            <v>ADM/VA SUPERIOR ÀREA DEL BON GOVERN</v>
          </cell>
        </row>
        <row r="292">
          <cell r="B292" t="str">
            <v>ADM/VA SUPERIOR ÀREA PROMOCIÓ COMERCIAL</v>
          </cell>
        </row>
        <row r="293">
          <cell r="B293" t="str">
            <v>ADM/VA SUPERIOR ÀREA TRANSPORTS D'OCI</v>
          </cell>
        </row>
        <row r="294">
          <cell r="B294" t="str">
            <v>ADM/VA SUPERIOR ASS.JURÍDIC LAB. RRLL TB</v>
          </cell>
        </row>
        <row r="295">
          <cell r="B295" t="str">
            <v>ADM/VA SUPERIOR COMPTABILITAT DE DEUTORS</v>
          </cell>
        </row>
        <row r="296">
          <cell r="B296" t="str">
            <v>ADM/VA SUPERIOR COMPTABILITAT PROVEÏDORS</v>
          </cell>
        </row>
        <row r="297">
          <cell r="B297" t="str">
            <v>ADM/VA SUPERIOR DIR. ÀREA ASS.JURÍDICA</v>
          </cell>
        </row>
        <row r="298">
          <cell r="B298" t="str">
            <v>ADM/VA SUPERIOR LOGÍSTICA VENDES I RECAP</v>
          </cell>
        </row>
        <row r="299">
          <cell r="B299" t="str">
            <v>ADM/VA SUPERIOR OFICINA ADM. SERVEIS GEN</v>
          </cell>
        </row>
        <row r="300">
          <cell r="B300" t="str">
            <v>ADM/VA SUPERIOR OFICINA PLA PENSIONS TB</v>
          </cell>
        </row>
        <row r="301">
          <cell r="B301" t="str">
            <v>ADM/VA SUPERIOR U. ADM-GESTIÓ PERSONES M</v>
          </cell>
        </row>
        <row r="302">
          <cell r="B302" t="str">
            <v>ADM/VA SUPERIOR UNITAT SALUT LABORAL</v>
          </cell>
        </row>
        <row r="303">
          <cell r="B303" t="str">
            <v>ADM/VA SUPORT INFORM. SENYALITZ. I I.C.</v>
          </cell>
        </row>
        <row r="304">
          <cell r="B304" t="str">
            <v>ADMINISTRATIU CIAC I CERTIFICACIÓ ISO</v>
          </cell>
        </row>
        <row r="305">
          <cell r="B305" t="str">
            <v>ADMINISTRATIU COMPTABILITAT (@@)</v>
          </cell>
        </row>
        <row r="306">
          <cell r="B306" t="str">
            <v>ADMINISTRATIU FORMACIO</v>
          </cell>
        </row>
        <row r="307">
          <cell r="B307" t="str">
            <v>ADMINISTRATIU PLA  PENSIONS</v>
          </cell>
        </row>
        <row r="308">
          <cell r="B308" t="str">
            <v>ADMINISTRATIU RELACIONS SINDICALS</v>
          </cell>
        </row>
        <row r="309">
          <cell r="B309" t="str">
            <v>ADMINISTRATIU/VA AUDITORIA INTERNA</v>
          </cell>
        </row>
        <row r="310">
          <cell r="B310" t="str">
            <v>ADMINISTRATIU/VA PROVEIDORS A.COMERCIAL</v>
          </cell>
        </row>
        <row r="311">
          <cell r="B311" t="str">
            <v>ADMINISTRATIU/VA SEC.TEC/ADM. RR.LL. MET</v>
          </cell>
        </row>
        <row r="312">
          <cell r="B312" t="str">
            <v>ADMINISTRATIU/VA SUPERIOR ÀMBIT I NET</v>
          </cell>
        </row>
        <row r="313">
          <cell r="B313" t="str">
            <v>ADMTIU./IVA ARXIU DE REGISTRE CORRESPOND</v>
          </cell>
        </row>
        <row r="314">
          <cell r="B314" t="str">
            <v>ADMTIU./IVA SERVEIS GENERALS</v>
          </cell>
        </row>
        <row r="315">
          <cell r="B315" t="str">
            <v>ADMTIU.GESTIÓ QUEIXES,RECLAMACIONS I SUG</v>
          </cell>
        </row>
        <row r="316">
          <cell r="B316" t="str">
            <v>AGENT CENTRE D' ATENCIÓ AL CIUTADÀ</v>
          </cell>
        </row>
        <row r="317">
          <cell r="B317" t="str">
            <v>ANALISIS QUALITAT DADES SPV</v>
          </cell>
        </row>
        <row r="318">
          <cell r="B318" t="str">
            <v>AUDIOVISUALS</v>
          </cell>
        </row>
        <row r="319">
          <cell r="B319" t="str">
            <v>AUDITOR INTERN</v>
          </cell>
        </row>
        <row r="320">
          <cell r="B320" t="str">
            <v>AUXILIAR COMERCIAL</v>
          </cell>
        </row>
        <row r="321">
          <cell r="B321" t="str">
            <v>AUXILIAR DEPARTAMENT FORMACIÓ METRO</v>
          </cell>
        </row>
        <row r="322">
          <cell r="B322" t="str">
            <v>AUXILIAR VERIFICACIÓ</v>
          </cell>
        </row>
        <row r="323">
          <cell r="B323" t="str">
            <v>CAP CENTRES D'ATENCIÓ AL CIUTADÀ</v>
          </cell>
        </row>
        <row r="324">
          <cell r="B324" t="str">
            <v>CAP GESTIÓ I CONTROL FRAU I COND. INCIV.</v>
          </cell>
        </row>
        <row r="325">
          <cell r="B325" t="str">
            <v>CAP NEGOCIAT 2da. COODNADO/A FORMACIO TB</v>
          </cell>
        </row>
        <row r="326">
          <cell r="B326" t="str">
            <v>COMAND. GRUP MANTENIMENT TRAMVIA BLAU (@</v>
          </cell>
        </row>
        <row r="327">
          <cell r="B327" t="str">
            <v>COMANDAMENT EQUIP VERIFIC.I C.MATERIALS</v>
          </cell>
        </row>
        <row r="328">
          <cell r="B328" t="str">
            <v>COMPRADOR/A</v>
          </cell>
        </row>
        <row r="329">
          <cell r="B329" t="str">
            <v>COMPTABLE DE TRESORERIA DE METRO</v>
          </cell>
        </row>
        <row r="330">
          <cell r="B330" t="str">
            <v>COMPTABLE TRESORERIA-GESTIÓ AVALS-TARJ-V</v>
          </cell>
        </row>
        <row r="331">
          <cell r="B331" t="str">
            <v>CONTABLE DE TESORERIA DE TB i TdM</v>
          </cell>
        </row>
        <row r="332">
          <cell r="B332" t="str">
            <v>CONTROL DE FACTURACIÓ</v>
          </cell>
        </row>
        <row r="333">
          <cell r="B333" t="str">
            <v>CONTROLADOR DEMANDA DEL PASSATGE</v>
          </cell>
        </row>
        <row r="334">
          <cell r="B334" t="str">
            <v>COOPERACIÓ EXTERIOR</v>
          </cell>
        </row>
        <row r="335">
          <cell r="B335" t="str">
            <v>COOR. SECRETARIA TÈC ACCESSIB. UNIVERSAL</v>
          </cell>
        </row>
        <row r="336">
          <cell r="B336" t="str">
            <v>COORDINADOR VESTUARIO TB</v>
          </cell>
        </row>
        <row r="337">
          <cell r="B337" t="str">
            <v>COORDINADOR/A CARTERIA-REG.CORRESP-ORD.</v>
          </cell>
        </row>
        <row r="338">
          <cell r="B338" t="str">
            <v>COORDINADOR/A CONTROLADORS</v>
          </cell>
        </row>
        <row r="339">
          <cell r="B339" t="str">
            <v>COORDINADOR/A D'APROVISIONAMENTS</v>
          </cell>
        </row>
        <row r="340">
          <cell r="B340" t="str">
            <v>COORDINADOR/A GESTIÓ ATENCIÓ AL CIUTADÀ</v>
          </cell>
        </row>
        <row r="341">
          <cell r="B341" t="str">
            <v>COORDINADOR/A PROJECTES ACCESS. M I T.O.</v>
          </cell>
        </row>
        <row r="342">
          <cell r="B342" t="str">
            <v>COORDINADOR/A REPROGRAFIA I MÀQUIN. AUX.</v>
          </cell>
        </row>
        <row r="343">
          <cell r="B343" t="str">
            <v>COORDINADOR-A NOUS PROJECTES IAC</v>
          </cell>
        </row>
        <row r="344">
          <cell r="B344" t="str">
            <v>DIRECTOR/A ADJUNT OPERACIÓ I MANT. BUS</v>
          </cell>
        </row>
        <row r="345">
          <cell r="B345" t="str">
            <v xml:space="preserve">DIRECTOR/A </v>
          </cell>
        </row>
        <row r="346">
          <cell r="B346" t="str">
            <v>DISSENY GRÀFIC</v>
          </cell>
        </row>
        <row r="347">
          <cell r="B347" t="str">
            <v>ESPECIALISTA SEGURETAT FERROV. INTERNAC.</v>
          </cell>
        </row>
        <row r="348">
          <cell r="B348" t="str">
            <v>ESPECIALISTA TELE.I FUNIC.($)</v>
          </cell>
        </row>
        <row r="349">
          <cell r="B349" t="str">
            <v>GESTIO ESPAIS US COMERCIAL XARXA METRO</v>
          </cell>
        </row>
        <row r="350">
          <cell r="B350" t="str">
            <v>GESTIONS EXTERNES</v>
          </cell>
        </row>
        <row r="351">
          <cell r="B351" t="str">
            <v>GESTOR DISPOSITIUS MOBILS</v>
          </cell>
        </row>
        <row r="352">
          <cell r="B352" t="str">
            <v>GESTOR/A I DESENVOLUPADOR/A WEB TMB</v>
          </cell>
        </row>
        <row r="353">
          <cell r="B353" t="str">
            <v>INFERMER/A DEL TREBALL</v>
          </cell>
        </row>
        <row r="354">
          <cell r="B354" t="str">
            <v>MAGATZEMISTA BOIXERES</v>
          </cell>
        </row>
        <row r="355">
          <cell r="B355" t="str">
            <v>MAGATZEMISTA BOIXERES($)</v>
          </cell>
        </row>
        <row r="356">
          <cell r="B356" t="str">
            <v>MANTENIMENT INTEGRAL ZF2</v>
          </cell>
        </row>
        <row r="357">
          <cell r="B357" t="str">
            <v>MECÀNIC TRAMVIA BLAU</v>
          </cell>
        </row>
        <row r="358">
          <cell r="B358" t="str">
            <v>METGE/SSA DEL TREBALL</v>
          </cell>
        </row>
        <row r="359">
          <cell r="B359" t="str">
            <v>OPERADOR C.S.T.</v>
          </cell>
        </row>
        <row r="360">
          <cell r="B360" t="str">
            <v>OPERADOR REPROGRAFIA ZFII</v>
          </cell>
        </row>
        <row r="361">
          <cell r="B361" t="str">
            <v>OPERADOR/A INFORMACIÓ I ATENCIÓ DIGITAL</v>
          </cell>
        </row>
        <row r="362">
          <cell r="B362" t="str">
            <v>ORDENANÇA CARTERIA/PLANTA</v>
          </cell>
        </row>
        <row r="363">
          <cell r="B363" t="str">
            <v>OSA ADMTIU/IVA COSTOS</v>
          </cell>
        </row>
        <row r="364">
          <cell r="B364" t="str">
            <v>OSA ADMTIU/IVA DEPARTAMENT FORMACIO TMB</v>
          </cell>
        </row>
        <row r="365">
          <cell r="B365" t="str">
            <v>OSA ADMTIU/VA DESEV.NEGOCI INTERNACIONAL</v>
          </cell>
        </row>
        <row r="366">
          <cell r="B366" t="str">
            <v>PORTER OPERATIVA</v>
          </cell>
        </row>
        <row r="367">
          <cell r="B367" t="str">
            <v>PRODUCCIÓ AUDIOVISUALS</v>
          </cell>
        </row>
        <row r="368">
          <cell r="B368" t="str">
            <v>PRODUCT MANAGER NO RESIDENTS</v>
          </cell>
        </row>
        <row r="369">
          <cell r="B369" t="str">
            <v>PRODUCT MANAGER TRANSPORTS D'OCI</v>
          </cell>
        </row>
        <row r="370">
          <cell r="B370" t="str">
            <v>PSICÒLEG/LOGA SERVEI SELECCIÓ-FORM.-AVAL</v>
          </cell>
        </row>
        <row r="371">
          <cell r="B371" t="str">
            <v>RBLE COMERCIALITZACIÓ NEGOCI NO TARIFARI</v>
          </cell>
        </row>
        <row r="372">
          <cell r="B372" t="str">
            <v>RBLE. UNITAT APROV. RECANV  I MAT CONSUM</v>
          </cell>
        </row>
        <row r="373">
          <cell r="B373" t="str">
            <v>REDACTOR/A-PERIODISTA DIGITAL</v>
          </cell>
        </row>
        <row r="374">
          <cell r="B374" t="str">
            <v>RESP UN.TÈCNICA ÀREA DIRECCIÓ BON GOVERN</v>
          </cell>
        </row>
        <row r="375">
          <cell r="B375" t="str">
            <v>RESP. D'INFORMACIÓ I ATENCIÓ DIGITAL</v>
          </cell>
        </row>
        <row r="376">
          <cell r="B376" t="str">
            <v>RESP. ENTORN TECNOLÒGIC VENDA VALIDACIÓ</v>
          </cell>
        </row>
        <row r="377">
          <cell r="B377" t="str">
            <v>RESP. ESTACIÓ I CONDUCCIÓ TELEFÈRIC</v>
          </cell>
        </row>
        <row r="378">
          <cell r="B378" t="str">
            <v>RESP. LOGÍSTICA MONEDA I RECAPTACIÓ</v>
          </cell>
        </row>
        <row r="379">
          <cell r="B379" t="str">
            <v>RESP. PUNTS TMB-OFIC.ATENCIÓ ESPECIALITZ</v>
          </cell>
        </row>
        <row r="380">
          <cell r="B380" t="str">
            <v>RESP. SISTEMA DE TELECOMUNICACIONS</v>
          </cell>
        </row>
        <row r="381">
          <cell r="B381" t="str">
            <v>RESP. SISTEMA TECNOLÒGIC OPERACIÓ BUS</v>
          </cell>
        </row>
        <row r="382">
          <cell r="B382" t="str">
            <v>RESP. SISTEMA TECNOLÒGIC OPERACIÓ METRO</v>
          </cell>
        </row>
        <row r="383">
          <cell r="B383" t="str">
            <v>RESP. SUBMINISTRAM., CONSUMS, IND.COSTOS</v>
          </cell>
        </row>
        <row r="384">
          <cell r="B384" t="str">
            <v>RESP. TÈCNIC ACCESSIBILITAT FÍSICA A.U.</v>
          </cell>
        </row>
        <row r="385">
          <cell r="B385" t="str">
            <v>RESP. UNITAT ADM. PERS. ÀREES FUNCIONALS</v>
          </cell>
        </row>
        <row r="386">
          <cell r="B386" t="str">
            <v>RESP.MEDI AMBIENT I QUALITAT-ESP.G.A.</v>
          </cell>
        </row>
        <row r="387">
          <cell r="B387" t="str">
            <v>RESP.OFICINA TÈCNICA ACCESSIBILITAT UNIV</v>
          </cell>
        </row>
        <row r="388">
          <cell r="B388" t="str">
            <v>RESP.OFICINA TÈCNICA DIR.EXEC.MÀRQUETING</v>
          </cell>
        </row>
        <row r="389">
          <cell r="B389" t="str">
            <v>RESP.PROJECTES SOCIALS A.U-PARTIC-DIÀLEG</v>
          </cell>
        </row>
        <row r="390">
          <cell r="B390" t="str">
            <v>RESP.QUALITAT I MEDI AMBIENT-ESP.Q.</v>
          </cell>
        </row>
        <row r="391">
          <cell r="B391" t="str">
            <v>RESP.UNITAT COORDINACIÓ DIR.EXEC.ITNI</v>
          </cell>
        </row>
        <row r="392">
          <cell r="B392" t="str">
            <v>RESPONSABLE APLICACIONS MÒBILS</v>
          </cell>
        </row>
        <row r="393">
          <cell r="B393" t="str">
            <v>RESPONSABLE CAIXA I GESTIÓ COBRAMENTS</v>
          </cell>
        </row>
        <row r="394">
          <cell r="B394" t="str">
            <v>RESPONSABLE COMPTABILITAT FMB</v>
          </cell>
        </row>
        <row r="395">
          <cell r="B395" t="str">
            <v>RESPONSABLE COMUNICACIÓ DIGITAL</v>
          </cell>
        </row>
        <row r="396">
          <cell r="B396" t="str">
            <v>RESPONSABLE DE PROJECTES TRANSVERSALS</v>
          </cell>
        </row>
        <row r="397">
          <cell r="B397" t="str">
            <v>RESPONSABLE DE PROVEÏDORS</v>
          </cell>
        </row>
        <row r="398">
          <cell r="B398" t="str">
            <v>RESPONSABLE DE TORNS MAGATZEM BOIXERES</v>
          </cell>
        </row>
        <row r="399">
          <cell r="B399" t="str">
            <v>RESPONSABLE GESTIO PRODUCTE NO RESIDENTS</v>
          </cell>
        </row>
        <row r="400">
          <cell r="B400" t="str">
            <v>RESPONSABLE GESTIÓ PRODUCTES RESIDENTS</v>
          </cell>
        </row>
        <row r="401">
          <cell r="B401" t="str">
            <v>RESPONSABLE GESTIÓ QRS</v>
          </cell>
        </row>
        <row r="402">
          <cell r="B402" t="str">
            <v>RESPONSABLE GRUP NÒMINES</v>
          </cell>
        </row>
        <row r="403">
          <cell r="B403" t="str">
            <v>RESPONSABLE PRESSUPOST DE DESPESES</v>
          </cell>
        </row>
        <row r="404">
          <cell r="B404" t="str">
            <v>RESPONSABLE PROCESSOS COMPTABLE METRO</v>
          </cell>
        </row>
        <row r="405">
          <cell r="B405" t="str">
            <v>RESPONSABLE SEGURETAT SOCIAL</v>
          </cell>
        </row>
        <row r="406">
          <cell r="B406" t="str">
            <v>RESPONSABLE VALORACIONS E IMP.ANALITIQUE</v>
          </cell>
        </row>
        <row r="407">
          <cell r="B407" t="str">
            <v>SECRETARIA PERSONAL METRO</v>
          </cell>
        </row>
        <row r="408">
          <cell r="B408" t="str">
            <v>SUPERVISOR DE CST</v>
          </cell>
        </row>
        <row r="409">
          <cell r="B409" t="str">
            <v>SUPORT ACCIONS FORMATIVES</v>
          </cell>
        </row>
        <row r="410">
          <cell r="B410" t="str">
            <v>SUPORT ADM GESTIÓ DE PERSONES DE BUS</v>
          </cell>
        </row>
        <row r="411">
          <cell r="B411" t="str">
            <v>SUPORT ADM OPERACIÓ DE TECNOLOGIES I SIS</v>
          </cell>
        </row>
        <row r="412">
          <cell r="B412" t="str">
            <v>SUPORT ADM SERVEIS GENERALS</v>
          </cell>
        </row>
        <row r="413">
          <cell r="B413" t="str">
            <v>SUPORT AUX TASQUES DOC. I GESTIÓ INFORM.</v>
          </cell>
        </row>
        <row r="414">
          <cell r="B414" t="str">
            <v>SUPORT AUX.TASQUES DOCUM. GEST.INFORMACI</v>
          </cell>
        </row>
        <row r="415">
          <cell r="B415" t="str">
            <v>SUPORT AUXILIAR DEPARTAMENT DE PASSIS TB</v>
          </cell>
        </row>
        <row r="416">
          <cell r="B416" t="str">
            <v>SUPORT AUXILIAR SERVEIS CORPORAT. I RRPP</v>
          </cell>
        </row>
        <row r="417">
          <cell r="B417" t="str">
            <v>SUPORT ENTREGA VESTUARI</v>
          </cell>
        </row>
        <row r="418">
          <cell r="B418" t="str">
            <v>SUPORT TASQUES AUXILIARS</v>
          </cell>
        </row>
        <row r="419">
          <cell r="B419" t="str">
            <v>SUPORT TÈCNIC/A CSGDP</v>
          </cell>
        </row>
        <row r="420">
          <cell r="B420" t="str">
            <v>SUPORT TÈCNIC/A DE FORMACIÓ</v>
          </cell>
        </row>
        <row r="421">
          <cell r="B421" t="str">
            <v>TÈC.VERIFICADOR QUALITAT,REC.MATERIALS</v>
          </cell>
        </row>
        <row r="422">
          <cell r="B422" t="str">
            <v>TÈC/A COMERCIAL SERV.TRANSP.OCI I ALTRES</v>
          </cell>
        </row>
        <row r="423">
          <cell r="B423" t="str">
            <v>TÈC/A D'ARQUITECTURES EN SIST. OBERTS</v>
          </cell>
        </row>
        <row r="424">
          <cell r="B424" t="str">
            <v>TÈC/A ESPEC.GESTIÓ AMBIENTAL-CICLE VIDA</v>
          </cell>
        </row>
        <row r="425">
          <cell r="B425" t="str">
            <v>TÈC/A ESPECIALISTA GESTIÓ AMBIENTAL</v>
          </cell>
        </row>
        <row r="426">
          <cell r="B426" t="str">
            <v>TÈC/A ESPECIALISTA GESTIÓ QUALITAT</v>
          </cell>
        </row>
        <row r="427">
          <cell r="B427" t="str">
            <v>TEC/A RESP MODUL RECURSOS HUMANS DE SAP</v>
          </cell>
        </row>
        <row r="428">
          <cell r="B428" t="str">
            <v>TÈC/A RESP RRLL I ASSESS JUR-LABORAL BUS</v>
          </cell>
        </row>
        <row r="429">
          <cell r="B429" t="str">
            <v>TÈC/A RESP. ANÀLISI CIENTÍFIC DE DADES</v>
          </cell>
        </row>
        <row r="430">
          <cell r="B430" t="str">
            <v>TÈC/A RESP. ARQUIT.D'INTERNET I INTRANET</v>
          </cell>
        </row>
        <row r="431">
          <cell r="B431" t="str">
            <v>TÈC/A RESP.INFO.SENYA. I IDENTITAT CORP.</v>
          </cell>
        </row>
        <row r="432">
          <cell r="B432" t="str">
            <v>TÈC/A RESP.TERCERS (PROVEID. I DEUTORS)</v>
          </cell>
        </row>
        <row r="433">
          <cell r="B433" t="str">
            <v>TÈC/A SUP.COMPT.ANALÍT.COSTOS I PATRIM.</v>
          </cell>
        </row>
        <row r="434">
          <cell r="B434" t="str">
            <v>TÈC/A SUP.TRESORERIA NOUS CANALS I MITJ.</v>
          </cell>
        </row>
        <row r="435">
          <cell r="B435" t="str">
            <v>TÈC/A SUPERIOR ADMINISTRACIÓ PERSONES M</v>
          </cell>
        </row>
        <row r="436">
          <cell r="B436" t="str">
            <v>TÈC/A SUPERIOR COMPT.INTERNA NOUS NEGOCI</v>
          </cell>
        </row>
        <row r="437">
          <cell r="B437" t="str">
            <v>TÈC/A SUPERIOR COMPTABILITAT DE DEUTORS</v>
          </cell>
        </row>
        <row r="438">
          <cell r="B438" t="str">
            <v>TÈC/A SUPERIOR COMPTABILITAT FINANCERA</v>
          </cell>
        </row>
        <row r="439">
          <cell r="B439" t="str">
            <v>TÈC/A SUPERIOR INFRAESTRUCTURES D XARXES</v>
          </cell>
        </row>
        <row r="440">
          <cell r="B440" t="str">
            <v>TÈC/A SUPERIOR PREVENCIÓ RISCOS LABORALS</v>
          </cell>
        </row>
        <row r="441">
          <cell r="B441" t="str">
            <v>TÈC/A SUPORT ÀREA CLIENTS -DIR.EX.MKT-</v>
          </cell>
        </row>
        <row r="442">
          <cell r="B442" t="str">
            <v>TÈC/A SUPORT INFO, SENYAL. I IDEN. CORP.</v>
          </cell>
        </row>
        <row r="443">
          <cell r="B443" t="str">
            <v>TÈC/A SUPORT INFORMACIÓ I SENYALITZACIÓ</v>
          </cell>
        </row>
        <row r="444">
          <cell r="B444" t="str">
            <v>TÈC/A SUPORT UNITAT D'ASSEGURANCES DETMB</v>
          </cell>
        </row>
        <row r="445">
          <cell r="B445" t="str">
            <v>TÈC/A TRAMITACIÓ I SEG ADM SERV JUR TMB</v>
          </cell>
        </row>
        <row r="446">
          <cell r="B446" t="str">
            <v>TÈC-A SUP DESENV SAP MÒDULS PLANIF SERV</v>
          </cell>
        </row>
        <row r="447">
          <cell r="B447" t="str">
            <v>TÈCNIC AGR. F PREFECTURA PERSONAL TB.</v>
          </cell>
        </row>
        <row r="448">
          <cell r="B448" t="str">
            <v>TÈCNIC AGR. G SISTEMES PEATGE VENDA TB.</v>
          </cell>
        </row>
        <row r="449">
          <cell r="B449" t="str">
            <v>TÈCNIC AJUDANT PREFECTURA PERSONAL TB.</v>
          </cell>
        </row>
        <row r="450">
          <cell r="B450" t="str">
            <v>TÈCNIC CONTROLADOR MAT MÒBIL UNITAT E.E</v>
          </cell>
        </row>
        <row r="451">
          <cell r="B451" t="str">
            <v>TÈCNIC DESENV POLÍTIQUES IGUALTAT,PAR,IN</v>
          </cell>
        </row>
        <row r="452">
          <cell r="B452" t="str">
            <v>TÈCNIC D'ORGANITZACIÓ</v>
          </cell>
        </row>
        <row r="453">
          <cell r="B453" t="str">
            <v>TÈCNIC EN ACTIUS PATRIMONIALS</v>
          </cell>
        </row>
        <row r="454">
          <cell r="B454" t="str">
            <v>TÈCNIC SISTEMES DE PARTICIPACIÓ</v>
          </cell>
        </row>
        <row r="455">
          <cell r="B455" t="str">
            <v>TÈCNIC TRESORERIA</v>
          </cell>
        </row>
        <row r="456">
          <cell r="B456" t="str">
            <v>TÈCNIC VERIFIC.QUALITAT I RECEP.MAT. TMB</v>
          </cell>
        </row>
        <row r="457">
          <cell r="B457" t="str">
            <v>TÈCNIC/A  D'ORGANITZACIÓ</v>
          </cell>
        </row>
        <row r="458">
          <cell r="B458" t="str">
            <v>TÈCNIC/A ADMINISTRACIÓ ÀREA TECNOLOGIA</v>
          </cell>
        </row>
        <row r="459">
          <cell r="B459" t="str">
            <v>TÈCNIC/A ADMINISTRACIÓ SISTEMES SVV</v>
          </cell>
        </row>
        <row r="460">
          <cell r="B460" t="str">
            <v>TÈCNIC/A D'ASSEGURANCES TMB</v>
          </cell>
        </row>
        <row r="461">
          <cell r="B461" t="str">
            <v>TÈCNIC/A DE GESTIÓ A L'ÀMBIT EXTERN</v>
          </cell>
        </row>
        <row r="462">
          <cell r="B462" t="str">
            <v>TÈCNIC/A DE GESTIÓ D'ESPAIS</v>
          </cell>
        </row>
        <row r="463">
          <cell r="B463" t="str">
            <v>TÈCNIC/A DE PROJECTES TECNOLOGIA NEGOCI</v>
          </cell>
        </row>
        <row r="464">
          <cell r="B464" t="str">
            <v>TÈCNIC/A DESENVOLUPAMENT SAP TB</v>
          </cell>
        </row>
        <row r="465">
          <cell r="B465" t="str">
            <v>TÈCNIC/A D'IMPLANTACIÓ DE TECNOLOGIA</v>
          </cell>
        </row>
        <row r="466">
          <cell r="B466" t="str">
            <v>TÈCNIC/A D'OPERACIÓ TECNOLOGIA DE NEGOCI</v>
          </cell>
        </row>
        <row r="467">
          <cell r="B467" t="str">
            <v>TÈCNIC/A ESPECIALISTA NÒMINES</v>
          </cell>
        </row>
        <row r="468">
          <cell r="B468" t="str">
            <v>TÈCNIC/A ESPECIALISTA SEGURETAT SOCIAL</v>
          </cell>
        </row>
        <row r="469">
          <cell r="B469" t="str">
            <v>TÈCNIC/A LOGÍSTICA MAGATZEM I QUALITAT</v>
          </cell>
        </row>
        <row r="470">
          <cell r="B470" t="str">
            <v>TÈCNIC/A PATRIMONI HISTÒRIC</v>
          </cell>
        </row>
        <row r="471">
          <cell r="B471" t="str">
            <v>TECNIC/A PLA DE PENSIONS</v>
          </cell>
        </row>
        <row r="472">
          <cell r="B472" t="str">
            <v>TÈCNIC/A PROJECTES ÀREA CLIENT</v>
          </cell>
        </row>
        <row r="473">
          <cell r="B473" t="str">
            <v>TÈCNIC/A PROJECTES MÀRQUETING A CLIENTS</v>
          </cell>
        </row>
        <row r="474">
          <cell r="B474" t="str">
            <v>TÈCNIC/A PUBLICITAT</v>
          </cell>
        </row>
        <row r="475">
          <cell r="B475" t="str">
            <v>TÈCNIC/A REDACTOR/A COMUNICACIÓ INTERNA</v>
          </cell>
        </row>
        <row r="476">
          <cell r="B476" t="str">
            <v>TÈCNIC/A RELACIONS LABORALS METRO</v>
          </cell>
        </row>
        <row r="477">
          <cell r="B477" t="str">
            <v>TÈCNIC/A RESP MÒDULS COMERÇ ELECTRÒNIC</v>
          </cell>
        </row>
        <row r="478">
          <cell r="B478" t="str">
            <v>TÈCNIC/A RESPONSABLE D'INNOVACIÓ</v>
          </cell>
        </row>
        <row r="479">
          <cell r="B479" t="str">
            <v>TÈCNIC/A SENIOR DEL CST</v>
          </cell>
        </row>
        <row r="480">
          <cell r="B480" t="str">
            <v>TÈCNIC/A SUPERIOR GESTIÓ RRHH-TB</v>
          </cell>
        </row>
        <row r="481">
          <cell r="B481" t="str">
            <v>TÈCNIC/A SUPERIOR MÒDUL SAP HR</v>
          </cell>
        </row>
        <row r="482">
          <cell r="B482" t="str">
            <v>TÈCNIC/A SUPERIOR U. ADM I GESTIÓ PERS M</v>
          </cell>
        </row>
        <row r="483">
          <cell r="B483" t="str">
            <v>TÈCNIC/A SUPORT A LA OPERACIÓ</v>
          </cell>
        </row>
        <row r="484">
          <cell r="B484" t="str">
            <v>TÈCNIC/A SUPORT A LA UNITAT DE QRS-OAE</v>
          </cell>
        </row>
        <row r="485">
          <cell r="B485" t="str">
            <v>TÈCNIC/A SUPORT AL QUADRE SERVEIS D'IAD</v>
          </cell>
        </row>
        <row r="486">
          <cell r="B486" t="str">
            <v>TÈCNIC/A SUPORT INF. ECO-FIN I SIS. DEP</v>
          </cell>
        </row>
        <row r="487">
          <cell r="B487" t="str">
            <v>TÈCNIC/A UNITAT ADM I GESTIÓ PERSONES M</v>
          </cell>
        </row>
        <row r="488">
          <cell r="B488" t="str">
            <v>TECNIC/A. RESP. UNITAT DE FORMACIÓ</v>
          </cell>
        </row>
        <row r="489">
          <cell r="B489" t="str">
            <v>TÈCNICA GESTIÓ D’ESTUDIANTS-U.FORMACIÓ</v>
          </cell>
        </row>
        <row r="490">
          <cell r="B490" t="str">
            <v>TÈCNIC-A SUPORT CONTROL DE GESTIÓ</v>
          </cell>
        </row>
        <row r="491">
          <cell r="B491" t="str">
            <v>TÈCNIC-ASSESSOR JURIDIC - ADVOCAT</v>
          </cell>
        </row>
        <row r="492">
          <cell r="B492" t="str">
            <v>TELEFONISTA - RECEPCIONISTA</v>
          </cell>
        </row>
        <row r="493">
          <cell r="B493" t="str">
            <v>TREBALLADOR/A SOCIAL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LLISTES"/>
    </sheetNames>
    <sheetDataSet>
      <sheetData sheetId="0" refreshError="1"/>
      <sheetData sheetId="1">
        <row r="3">
          <cell r="A3" t="str">
            <v>ASS.JURÍDICA</v>
          </cell>
        </row>
        <row r="4">
          <cell r="A4" t="str">
            <v>D.E.I.T.N.I</v>
          </cell>
        </row>
        <row r="5">
          <cell r="A5" t="str">
            <v>DIR.EX.ECON.FINANCERA</v>
          </cell>
        </row>
        <row r="6">
          <cell r="A6" t="str">
            <v>DIR.EX.MKT</v>
          </cell>
        </row>
        <row r="7">
          <cell r="A7" t="str">
            <v>DIR.BON.GOVERN</v>
          </cell>
        </row>
        <row r="8">
          <cell r="A8" t="str">
            <v>PERSONES.TMB</v>
          </cell>
        </row>
        <row r="9">
          <cell r="A9" t="str">
            <v>TMB.SL</v>
          </cell>
        </row>
        <row r="190">
          <cell r="A190" t="str">
            <v>Gener</v>
          </cell>
        </row>
        <row r="191">
          <cell r="A191" t="str">
            <v>Febrer</v>
          </cell>
        </row>
        <row r="192">
          <cell r="A192" t="str">
            <v>Març</v>
          </cell>
        </row>
        <row r="193">
          <cell r="A193" t="str">
            <v>Abril</v>
          </cell>
        </row>
        <row r="194">
          <cell r="A194" t="str">
            <v>Maig</v>
          </cell>
        </row>
        <row r="195">
          <cell r="A195" t="str">
            <v>Juny</v>
          </cell>
        </row>
        <row r="196">
          <cell r="A196" t="str">
            <v>Juliol</v>
          </cell>
        </row>
        <row r="197">
          <cell r="A197" t="str">
            <v>Agost</v>
          </cell>
        </row>
        <row r="198">
          <cell r="A198" t="str">
            <v>Setembre</v>
          </cell>
        </row>
        <row r="199">
          <cell r="A199" t="str">
            <v>Octubre</v>
          </cell>
        </row>
        <row r="200">
          <cell r="A200" t="str">
            <v>Novembre</v>
          </cell>
        </row>
        <row r="201">
          <cell r="A201" t="str">
            <v>Desembre</v>
          </cell>
        </row>
        <row r="204">
          <cell r="A204">
            <v>0</v>
          </cell>
        </row>
        <row r="205">
          <cell r="A205" t="str">
            <v>Cobertura funcional vacant existent</v>
          </cell>
        </row>
        <row r="206">
          <cell r="A206" t="str">
            <v>Nova necessitat</v>
          </cell>
        </row>
        <row r="281">
          <cell r="B281" t="str">
            <v>ADM/VA GESTIÓ DEL FRAU I INCIDÈNCIES</v>
          </cell>
        </row>
        <row r="282">
          <cell r="B282" t="str">
            <v>ADM/VA INFORMACIÓ I ATENCIÓ AL CIUTADÀ</v>
          </cell>
        </row>
        <row r="283">
          <cell r="B283" t="str">
            <v>ADM/VA SUP DIRECCIÓ EX ECONOMICOFINANCER</v>
          </cell>
        </row>
        <row r="284">
          <cell r="B284" t="str">
            <v>ADM/VA SUP DIRECCIÓ EXECUTIVA MÀRQUETING</v>
          </cell>
        </row>
        <row r="285">
          <cell r="B285" t="str">
            <v>ADM/VA SUP SERV.CENTRALS DIR MÀRQUETING</v>
          </cell>
        </row>
        <row r="286">
          <cell r="B286" t="str">
            <v>ADM/VA SUP SERVEI SALUT,SEG I BENEST LAB</v>
          </cell>
        </row>
        <row r="287">
          <cell r="B287" t="str">
            <v>ADM/VA SUP. COMPTAB. FINANCERA I TERCERS</v>
          </cell>
        </row>
        <row r="288">
          <cell r="B288" t="str">
            <v>ADM/VA SUP.DESENV.NOUS NEG.I COOP.EXT.</v>
          </cell>
        </row>
        <row r="289">
          <cell r="B289" t="str">
            <v>ADM/VA SUP.OFICINA ADM.SERVEIS GENERALS</v>
          </cell>
        </row>
        <row r="290">
          <cell r="B290" t="str">
            <v>ADM/VA SUP.SEGUIMENT IN.COSTOS SUB.ENERG</v>
          </cell>
        </row>
        <row r="291">
          <cell r="B291" t="str">
            <v>ADM/VA SUPERIOR ÀREA DEL BON GOVERN</v>
          </cell>
        </row>
        <row r="292">
          <cell r="B292" t="str">
            <v>ADM/VA SUPERIOR ÀREA PROMOCIÓ COMERCIAL</v>
          </cell>
        </row>
        <row r="293">
          <cell r="B293" t="str">
            <v>ADM/VA SUPERIOR ÀREA TRANSPORTS D'OCI</v>
          </cell>
        </row>
        <row r="294">
          <cell r="B294" t="str">
            <v>ADM/VA SUPERIOR ASS.JURÍDIC LAB. RRLL TB</v>
          </cell>
        </row>
        <row r="295">
          <cell r="B295" t="str">
            <v>ADM/VA SUPERIOR COMPTABILITAT DE DEUTORS</v>
          </cell>
        </row>
        <row r="296">
          <cell r="B296" t="str">
            <v>ADM/VA SUPERIOR COMPTABILITAT PROVEÏDORS</v>
          </cell>
        </row>
        <row r="297">
          <cell r="B297" t="str">
            <v>ADM/VA SUPERIOR DIR. ÀREA ASS.JURÍDICA</v>
          </cell>
        </row>
        <row r="298">
          <cell r="B298" t="str">
            <v>ADM/VA SUPERIOR LOGÍSTICA VENDES I RECAP</v>
          </cell>
        </row>
        <row r="299">
          <cell r="B299" t="str">
            <v>ADM/VA SUPERIOR OFICINA ADM. SERVEIS GEN</v>
          </cell>
        </row>
        <row r="300">
          <cell r="B300" t="str">
            <v>ADM/VA SUPERIOR OFICINA PLA PENSIONS TB</v>
          </cell>
        </row>
        <row r="301">
          <cell r="B301" t="str">
            <v>ADM/VA SUPERIOR U. ADM-GESTIÓ PERSONES M</v>
          </cell>
        </row>
        <row r="302">
          <cell r="B302" t="str">
            <v>ADM/VA SUPERIOR UNITAT SALUT LABORAL</v>
          </cell>
        </row>
        <row r="303">
          <cell r="B303" t="str">
            <v>ADM/VA SUPORT INFORM. SENYALITZ. I I.C.</v>
          </cell>
        </row>
        <row r="304">
          <cell r="B304" t="str">
            <v>ADMINISTRATIU CIAC I CERTIFICACIÓ ISO</v>
          </cell>
        </row>
        <row r="305">
          <cell r="B305" t="str">
            <v>ADMINISTRATIU COMPTABILITAT (@@)</v>
          </cell>
        </row>
        <row r="306">
          <cell r="B306" t="str">
            <v>ADMINISTRATIU FORMACIO</v>
          </cell>
        </row>
        <row r="307">
          <cell r="B307" t="str">
            <v>ADMINISTRATIU PLA  PENSIONS</v>
          </cell>
        </row>
        <row r="308">
          <cell r="B308" t="str">
            <v>ADMINISTRATIU RELACIONS SINDICALS</v>
          </cell>
        </row>
        <row r="309">
          <cell r="B309" t="str">
            <v>ADMINISTRATIU/VA AUDITORIA INTERNA</v>
          </cell>
        </row>
        <row r="310">
          <cell r="B310" t="str">
            <v>ADMINISTRATIU/VA PROVEIDORS A.COMERCIAL</v>
          </cell>
        </row>
        <row r="311">
          <cell r="B311" t="str">
            <v>ADMINISTRATIU/VA SEC.TEC/ADM. RR.LL. MET</v>
          </cell>
        </row>
        <row r="312">
          <cell r="B312" t="str">
            <v>ADMINISTRATIU/VA SUPERIOR ÀMBIT I NET</v>
          </cell>
        </row>
        <row r="313">
          <cell r="B313" t="str">
            <v>ADMTIU./IVA ARXIU DE REGISTRE CORRESPOND</v>
          </cell>
        </row>
        <row r="314">
          <cell r="B314" t="str">
            <v>ADMTIU./IVA SERVEIS GENERALS</v>
          </cell>
        </row>
        <row r="315">
          <cell r="B315" t="str">
            <v>ADMTIU.GESTIÓ QUEIXES,RECLAMACIONS I SUG</v>
          </cell>
        </row>
        <row r="316">
          <cell r="B316" t="str">
            <v>AGENT CENTRE D' ATENCIÓ AL CIUTADÀ</v>
          </cell>
        </row>
        <row r="317">
          <cell r="B317" t="str">
            <v>ANALISIS QUALITAT DADES SPV</v>
          </cell>
        </row>
        <row r="318">
          <cell r="B318" t="str">
            <v>AUDIOVISUALS</v>
          </cell>
        </row>
        <row r="319">
          <cell r="B319" t="str">
            <v>AUDITOR INTERN</v>
          </cell>
        </row>
        <row r="320">
          <cell r="B320" t="str">
            <v>AUXILIAR COMERCIAL</v>
          </cell>
        </row>
        <row r="321">
          <cell r="B321" t="str">
            <v>AUXILIAR DEPARTAMENT FORMACIÓ METRO</v>
          </cell>
        </row>
        <row r="322">
          <cell r="B322" t="str">
            <v>AUXILIAR VERIFICACIÓ</v>
          </cell>
        </row>
        <row r="323">
          <cell r="B323" t="str">
            <v>CAP CENTRES D'ATENCIÓ AL CIUTADÀ</v>
          </cell>
        </row>
        <row r="324">
          <cell r="B324" t="str">
            <v>CAP GESTIÓ I CONTROL FRAU I COND. INCIV.</v>
          </cell>
        </row>
        <row r="325">
          <cell r="B325" t="str">
            <v>CAP NEGOCIAT 2da. COODNADO/A FORMACIO TB</v>
          </cell>
        </row>
        <row r="326">
          <cell r="B326" t="str">
            <v>COMAND. GRUP MANTENIMENT TRAMVIA BLAU (@</v>
          </cell>
        </row>
        <row r="327">
          <cell r="B327" t="str">
            <v>COMANDAMENT EQUIP VERIFIC.I C.MATERIALS</v>
          </cell>
        </row>
        <row r="328">
          <cell r="B328" t="str">
            <v>COMPRADOR/A</v>
          </cell>
        </row>
        <row r="329">
          <cell r="B329" t="str">
            <v>COMPTABLE DE TRESORERIA DE METRO</v>
          </cell>
        </row>
        <row r="330">
          <cell r="B330" t="str">
            <v>COMPTABLE TRESORERIA-GESTIÓ AVALS-TARJ-V</v>
          </cell>
        </row>
        <row r="331">
          <cell r="B331" t="str">
            <v>CONTABLE DE TESORERIA DE TB i TdM</v>
          </cell>
        </row>
        <row r="332">
          <cell r="B332" t="str">
            <v>CONTROL DE FACTURACIÓ</v>
          </cell>
        </row>
        <row r="333">
          <cell r="B333" t="str">
            <v>CONTROLADOR DEMANDA DEL PASSATGE</v>
          </cell>
        </row>
        <row r="334">
          <cell r="B334" t="str">
            <v>COOPERACIÓ EXTERIOR</v>
          </cell>
        </row>
        <row r="335">
          <cell r="B335" t="str">
            <v>COOR. SECRETARIA TÈC ACCESSIB. UNIVERSAL</v>
          </cell>
        </row>
        <row r="336">
          <cell r="B336" t="str">
            <v>COORDINADOR VESTUARIO TB</v>
          </cell>
        </row>
        <row r="337">
          <cell r="B337" t="str">
            <v>COORDINADOR/A CARTERIA-REG.CORRESP-ORD.</v>
          </cell>
        </row>
        <row r="338">
          <cell r="B338" t="str">
            <v>COORDINADOR/A CONTROLADORS</v>
          </cell>
        </row>
        <row r="339">
          <cell r="B339" t="str">
            <v>COORDINADOR/A D'APROVISIONAMENTS</v>
          </cell>
        </row>
        <row r="340">
          <cell r="B340" t="str">
            <v>COORDINADOR/A GESTIÓ ATENCIÓ AL CIUTADÀ</v>
          </cell>
        </row>
        <row r="341">
          <cell r="B341" t="str">
            <v>COORDINADOR/A PROJECTES ACCESS. M I T.O.</v>
          </cell>
        </row>
        <row r="342">
          <cell r="B342" t="str">
            <v>COORDINADOR/A REPROGRAFIA I MÀQUIN. AUX.</v>
          </cell>
        </row>
        <row r="343">
          <cell r="B343" t="str">
            <v>COORDINADOR-A NOUS PROJECTES IAC</v>
          </cell>
        </row>
        <row r="344">
          <cell r="B344" t="str">
            <v>DIRECTOR/A ADJUNT OPERACIÓ I MANT. BUS</v>
          </cell>
        </row>
        <row r="345">
          <cell r="B345" t="str">
            <v xml:space="preserve">DIRECTOR/A </v>
          </cell>
        </row>
        <row r="346">
          <cell r="B346" t="str">
            <v>DISSENY GRÀFIC</v>
          </cell>
        </row>
        <row r="347">
          <cell r="B347" t="str">
            <v>ESPECIALISTA SEGURETAT FERROV. INTERNAC.</v>
          </cell>
        </row>
        <row r="348">
          <cell r="B348" t="str">
            <v>ESPECIALISTA TELE.I FUNIC.($)</v>
          </cell>
        </row>
        <row r="349">
          <cell r="B349" t="str">
            <v>GESTIO ESPAIS US COMERCIAL XARXA METRO</v>
          </cell>
        </row>
        <row r="350">
          <cell r="B350" t="str">
            <v>GESTIONS EXTERNES</v>
          </cell>
        </row>
        <row r="351">
          <cell r="B351" t="str">
            <v>GESTOR DISPOSITIUS MOBILS</v>
          </cell>
        </row>
        <row r="352">
          <cell r="B352" t="str">
            <v>GESTOR/A I DESENVOLUPADOR/A WEB TMB</v>
          </cell>
        </row>
        <row r="353">
          <cell r="B353" t="str">
            <v>INFERMER/A DEL TREBALL</v>
          </cell>
        </row>
        <row r="354">
          <cell r="B354" t="str">
            <v>MAGATZEMISTA BOIXERES</v>
          </cell>
        </row>
        <row r="355">
          <cell r="B355" t="str">
            <v>MAGATZEMISTA BOIXERES($)</v>
          </cell>
        </row>
        <row r="356">
          <cell r="B356" t="str">
            <v>MANTENIMENT INTEGRAL ZF2</v>
          </cell>
        </row>
        <row r="357">
          <cell r="B357" t="str">
            <v>MECÀNIC TRAMVIA BLAU</v>
          </cell>
        </row>
        <row r="358">
          <cell r="B358" t="str">
            <v>METGE/SSA DEL TREBALL</v>
          </cell>
        </row>
        <row r="359">
          <cell r="B359" t="str">
            <v>OPERADOR C.S.T.</v>
          </cell>
        </row>
        <row r="360">
          <cell r="B360" t="str">
            <v>OPERADOR REPROGRAFIA ZFII</v>
          </cell>
        </row>
        <row r="361">
          <cell r="B361" t="str">
            <v>OPERADOR/A INFORMACIÓ I ATENCIÓ DIGITAL</v>
          </cell>
        </row>
        <row r="362">
          <cell r="B362" t="str">
            <v>ORDENANÇA CARTERIA/PLANTA</v>
          </cell>
        </row>
        <row r="363">
          <cell r="B363" t="str">
            <v>OSA ADMTIU/IVA COSTOS</v>
          </cell>
        </row>
        <row r="364">
          <cell r="B364" t="str">
            <v>OSA ADMTIU/IVA DEPARTAMENT FORMACIO TMB</v>
          </cell>
        </row>
        <row r="365">
          <cell r="B365" t="str">
            <v>OSA ADMTIU/VA DESEV.NEGOCI INTERNACIONAL</v>
          </cell>
        </row>
        <row r="366">
          <cell r="B366" t="str">
            <v>PORTER OPERATIVA</v>
          </cell>
        </row>
        <row r="367">
          <cell r="B367" t="str">
            <v>PRODUCCIÓ AUDIOVISUALS</v>
          </cell>
        </row>
        <row r="368">
          <cell r="B368" t="str">
            <v>PRODUCT MANAGER NO RESIDENTS</v>
          </cell>
        </row>
        <row r="369">
          <cell r="B369" t="str">
            <v>PRODUCT MANAGER TRANSPORTS D'OCI</v>
          </cell>
        </row>
        <row r="370">
          <cell r="B370" t="str">
            <v>PSICÒLEG/LOGA SERVEI SELECCIÓ-FORM.-AVAL</v>
          </cell>
        </row>
        <row r="371">
          <cell r="B371" t="str">
            <v>RBLE COMERCIALITZACIÓ NEGOCI NO TARIFARI</v>
          </cell>
        </row>
        <row r="372">
          <cell r="B372" t="str">
            <v>RBLE. UNITAT APROV. RECANV  I MAT CONSUM</v>
          </cell>
        </row>
        <row r="373">
          <cell r="B373" t="str">
            <v>REDACTOR/A-PERIODISTA DIGITAL</v>
          </cell>
        </row>
        <row r="374">
          <cell r="B374" t="str">
            <v>RESP UN.TÈCNICA ÀREA DIRECCIÓ BON GOVERN</v>
          </cell>
        </row>
        <row r="375">
          <cell r="B375" t="str">
            <v>RESP. D'INFORMACIÓ I ATENCIÓ DIGITAL</v>
          </cell>
        </row>
        <row r="376">
          <cell r="B376" t="str">
            <v>RESP. ENTORN TECNOLÒGIC VENDA VALIDACIÓ</v>
          </cell>
        </row>
        <row r="377">
          <cell r="B377" t="str">
            <v>RESP. ESTACIÓ I CONDUCCIÓ TELEFÈRIC</v>
          </cell>
        </row>
        <row r="378">
          <cell r="B378" t="str">
            <v>RESP. LOGÍSTICA MONEDA I RECAPTACIÓ</v>
          </cell>
        </row>
        <row r="379">
          <cell r="B379" t="str">
            <v>RESP. PUNTS TMB-OFIC.ATENCIÓ ESPECIALITZ</v>
          </cell>
        </row>
        <row r="380">
          <cell r="B380" t="str">
            <v>RESP. SISTEMA DE TELECOMUNICACIONS</v>
          </cell>
        </row>
        <row r="381">
          <cell r="B381" t="str">
            <v>RESP. SISTEMA TECNOLÒGIC OPERACIÓ BUS</v>
          </cell>
        </row>
        <row r="382">
          <cell r="B382" t="str">
            <v>RESP. SISTEMA TECNOLÒGIC OPERACIÓ METRO</v>
          </cell>
        </row>
        <row r="383">
          <cell r="B383" t="str">
            <v>RESP. SUBMINISTRAM., CONSUMS, IND.COSTOS</v>
          </cell>
        </row>
        <row r="384">
          <cell r="B384" t="str">
            <v>RESP. TÈCNIC ACCESSIBILITAT FÍSICA A.U.</v>
          </cell>
        </row>
        <row r="385">
          <cell r="B385" t="str">
            <v>RESP. UNITAT ADM. PERS. ÀREES FUNCIONALS</v>
          </cell>
        </row>
        <row r="386">
          <cell r="B386" t="str">
            <v>RESP.MEDI AMBIENT I QUALITAT-ESP.G.A.</v>
          </cell>
        </row>
        <row r="387">
          <cell r="B387" t="str">
            <v>RESP.OFICINA TÈCNICA ACCESSIBILITAT UNIV</v>
          </cell>
        </row>
        <row r="388">
          <cell r="B388" t="str">
            <v>RESP.OFICINA TÈCNICA DIR.EXEC.MÀRQUETING</v>
          </cell>
        </row>
        <row r="389">
          <cell r="B389" t="str">
            <v>RESP.PROJECTES SOCIALS A.U-PARTIC-DIÀLEG</v>
          </cell>
        </row>
        <row r="390">
          <cell r="B390" t="str">
            <v>RESP.QUALITAT I MEDI AMBIENT-ESP.Q.</v>
          </cell>
        </row>
        <row r="391">
          <cell r="B391" t="str">
            <v>RESP.UNITAT COORDINACIÓ DIR.EXEC.ITNI</v>
          </cell>
        </row>
        <row r="392">
          <cell r="B392" t="str">
            <v>RESPONSABLE APLICACIONS MÒBILS</v>
          </cell>
        </row>
        <row r="393">
          <cell r="B393" t="str">
            <v>RESPONSABLE CAIXA I GESTIÓ COBRAMENTS</v>
          </cell>
        </row>
        <row r="394">
          <cell r="B394" t="str">
            <v>RESPONSABLE COMPTABILITAT FMB</v>
          </cell>
        </row>
        <row r="395">
          <cell r="B395" t="str">
            <v>RESPONSABLE COMUNICACIÓ DIGITAL</v>
          </cell>
        </row>
        <row r="396">
          <cell r="B396" t="str">
            <v>RESPONSABLE DE PROJECTES TRANSVERSALS</v>
          </cell>
        </row>
        <row r="397">
          <cell r="B397" t="str">
            <v>RESPONSABLE DE PROVEÏDORS</v>
          </cell>
        </row>
        <row r="398">
          <cell r="B398" t="str">
            <v>RESPONSABLE DE TORNS MAGATZEM BOIXERES</v>
          </cell>
        </row>
        <row r="399">
          <cell r="B399" t="str">
            <v>RESPONSABLE GESTIO PRODUCTE NO RESIDENTS</v>
          </cell>
        </row>
        <row r="400">
          <cell r="B400" t="str">
            <v>RESPONSABLE GESTIÓ PRODUCTES RESIDENTS</v>
          </cell>
        </row>
        <row r="401">
          <cell r="B401" t="str">
            <v>RESPONSABLE GESTIÓ QRS</v>
          </cell>
        </row>
        <row r="402">
          <cell r="B402" t="str">
            <v>RESPONSABLE GRUP NÒMINES</v>
          </cell>
        </row>
        <row r="403">
          <cell r="B403" t="str">
            <v>RESPONSABLE PRESSUPOST DE DESPESES</v>
          </cell>
        </row>
        <row r="404">
          <cell r="B404" t="str">
            <v>RESPONSABLE PROCESSOS COMPTABLE METRO</v>
          </cell>
        </row>
        <row r="405">
          <cell r="B405" t="str">
            <v>RESPONSABLE SEGURETAT SOCIAL</v>
          </cell>
        </row>
        <row r="406">
          <cell r="B406" t="str">
            <v>RESPONSABLE VALORACIONS E IMP.ANALITIQUE</v>
          </cell>
        </row>
        <row r="407">
          <cell r="B407" t="str">
            <v>SECRETARIA PERSONAL METRO</v>
          </cell>
        </row>
        <row r="408">
          <cell r="B408" t="str">
            <v>SUPERVISOR DE CST</v>
          </cell>
        </row>
        <row r="409">
          <cell r="B409" t="str">
            <v>SUPORT ACCIONS FORMATIVES</v>
          </cell>
        </row>
        <row r="410">
          <cell r="B410" t="str">
            <v>SUPORT ADM GESTIÓ DE PERSONES DE BUS</v>
          </cell>
        </row>
        <row r="411">
          <cell r="B411" t="str">
            <v>SUPORT ADM OPERACIÓ DE TECNOLOGIES I SIS</v>
          </cell>
        </row>
        <row r="412">
          <cell r="B412" t="str">
            <v>SUPORT ADM SERVEIS GENERALS</v>
          </cell>
        </row>
        <row r="413">
          <cell r="B413" t="str">
            <v>SUPORT AUX TASQUES DOC. I GESTIÓ INFORM.</v>
          </cell>
        </row>
        <row r="414">
          <cell r="B414" t="str">
            <v>SUPORT AUX.TASQUES DOCUM. GEST.INFORMACI</v>
          </cell>
        </row>
        <row r="415">
          <cell r="B415" t="str">
            <v>SUPORT AUXILIAR DEPARTAMENT DE PASSIS TB</v>
          </cell>
        </row>
        <row r="416">
          <cell r="B416" t="str">
            <v>SUPORT AUXILIAR SERVEIS CORPORAT. I RRPP</v>
          </cell>
        </row>
        <row r="417">
          <cell r="B417" t="str">
            <v>SUPORT ENTREGA VESTUARI</v>
          </cell>
        </row>
        <row r="418">
          <cell r="B418" t="str">
            <v>SUPORT TASQUES AUXILIARS</v>
          </cell>
        </row>
        <row r="419">
          <cell r="B419" t="str">
            <v>SUPORT TÈCNIC/A CSGDP</v>
          </cell>
        </row>
        <row r="420">
          <cell r="B420" t="str">
            <v>SUPORT TÈCNIC/A DE FORMACIÓ</v>
          </cell>
        </row>
        <row r="421">
          <cell r="B421" t="str">
            <v>TÈC.VERIFICADOR QUALITAT,REC.MATERIALS</v>
          </cell>
        </row>
        <row r="422">
          <cell r="B422" t="str">
            <v>TÈC/A COMERCIAL SERV.TRANSP.OCI I ALTRES</v>
          </cell>
        </row>
        <row r="423">
          <cell r="B423" t="str">
            <v>TÈC/A D'ARQUITECTURES EN SIST. OBERTS</v>
          </cell>
        </row>
        <row r="424">
          <cell r="B424" t="str">
            <v>TÈC/A ESPEC.GESTIÓ AMBIENTAL-CICLE VIDA</v>
          </cell>
        </row>
        <row r="425">
          <cell r="B425" t="str">
            <v>TÈC/A ESPECIALISTA GESTIÓ AMBIENTAL</v>
          </cell>
        </row>
        <row r="426">
          <cell r="B426" t="str">
            <v>TÈC/A ESPECIALISTA GESTIÓ QUALITAT</v>
          </cell>
        </row>
        <row r="427">
          <cell r="B427" t="str">
            <v>TEC/A RESP MODUL RECURSOS HUMANS DE SAP</v>
          </cell>
        </row>
        <row r="428">
          <cell r="B428" t="str">
            <v>TÈC/A RESP RRLL I ASSESS JUR-LABORAL BUS</v>
          </cell>
        </row>
        <row r="429">
          <cell r="B429" t="str">
            <v>TÈC/A RESP. ANÀLISI CIENTÍFIC DE DADES</v>
          </cell>
        </row>
        <row r="430">
          <cell r="B430" t="str">
            <v>TÈC/A RESP. ARQUIT.D'INTERNET I INTRANET</v>
          </cell>
        </row>
        <row r="431">
          <cell r="B431" t="str">
            <v>TÈC/A RESP.INFO.SENYA. I IDENTITAT CORP.</v>
          </cell>
        </row>
        <row r="432">
          <cell r="B432" t="str">
            <v>TÈC/A RESP.TERCERS (PROVEID. I DEUTORS)</v>
          </cell>
        </row>
        <row r="433">
          <cell r="B433" t="str">
            <v>TÈC/A SUP.COMPT.ANALÍT.COSTOS I PATRIM.</v>
          </cell>
        </row>
        <row r="434">
          <cell r="B434" t="str">
            <v>TÈC/A SUP.TRESORERIA NOUS CANALS I MITJ.</v>
          </cell>
        </row>
        <row r="435">
          <cell r="B435" t="str">
            <v>TÈC/A SUPERIOR ADMINISTRACIÓ PERSONES M</v>
          </cell>
        </row>
        <row r="436">
          <cell r="B436" t="str">
            <v>TÈC/A SUPERIOR COMPT.INTERNA NOUS NEGOCI</v>
          </cell>
        </row>
        <row r="437">
          <cell r="B437" t="str">
            <v>TÈC/A SUPERIOR COMPTABILITAT DE DEUTORS</v>
          </cell>
        </row>
        <row r="438">
          <cell r="B438" t="str">
            <v>TÈC/A SUPERIOR COMPTABILITAT FINANCERA</v>
          </cell>
        </row>
        <row r="439">
          <cell r="B439" t="str">
            <v>TÈC/A SUPERIOR INFRAESTRUCTURES D XARXES</v>
          </cell>
        </row>
        <row r="440">
          <cell r="B440" t="str">
            <v>TÈC/A SUPERIOR PREVENCIÓ RISCOS LABORALS</v>
          </cell>
        </row>
        <row r="441">
          <cell r="B441" t="str">
            <v>TÈC/A SUPORT ÀREA CLIENTS -DIR.EX.MKT-</v>
          </cell>
        </row>
        <row r="442">
          <cell r="B442" t="str">
            <v>TÈC/A SUPORT INFO, SENYAL. I IDEN. CORP.</v>
          </cell>
        </row>
        <row r="443">
          <cell r="B443" t="str">
            <v>TÈC/A SUPORT INFORMACIÓ I SENYALITZACIÓ</v>
          </cell>
        </row>
        <row r="444">
          <cell r="B444" t="str">
            <v>TÈC/A SUPORT UNITAT D'ASSEGURANCES DETMB</v>
          </cell>
        </row>
        <row r="445">
          <cell r="B445" t="str">
            <v>TÈC/A TRAMITACIÓ I SEG ADM SERV JUR TMB</v>
          </cell>
        </row>
        <row r="446">
          <cell r="B446" t="str">
            <v>TÈC-A SUP DESENV SAP MÒDULS PLANIF SERV</v>
          </cell>
        </row>
        <row r="447">
          <cell r="B447" t="str">
            <v>TÈCNIC AGR. F PREFECTURA PERSONAL TB.</v>
          </cell>
        </row>
        <row r="448">
          <cell r="B448" t="str">
            <v>TÈCNIC AGR. G SISTEMES PEATGE VENDA TB.</v>
          </cell>
        </row>
        <row r="449">
          <cell r="B449" t="str">
            <v>TÈCNIC AJUDANT PREFECTURA PERSONAL TB.</v>
          </cell>
        </row>
        <row r="450">
          <cell r="B450" t="str">
            <v>TÈCNIC CONTROLADOR MAT MÒBIL UNITAT E.E</v>
          </cell>
        </row>
        <row r="451">
          <cell r="B451" t="str">
            <v>TÈCNIC DESENV POLÍTIQUES IGUALTAT,PAR,IN</v>
          </cell>
        </row>
        <row r="452">
          <cell r="B452" t="str">
            <v>TÈCNIC D'ORGANITZACIÓ</v>
          </cell>
        </row>
        <row r="453">
          <cell r="B453" t="str">
            <v>TÈCNIC EN ACTIUS PATRIMONIALS</v>
          </cell>
        </row>
        <row r="454">
          <cell r="B454" t="str">
            <v>TÈCNIC SISTEMES DE PARTICIPACIÓ</v>
          </cell>
        </row>
        <row r="455">
          <cell r="B455" t="str">
            <v>TÈCNIC TRESORERIA</v>
          </cell>
        </row>
        <row r="456">
          <cell r="B456" t="str">
            <v>TÈCNIC VERIFIC.QUALITAT I RECEP.MAT. TMB</v>
          </cell>
        </row>
        <row r="457">
          <cell r="B457" t="str">
            <v>TÈCNIC/A  D'ORGANITZACIÓ</v>
          </cell>
        </row>
        <row r="458">
          <cell r="B458" t="str">
            <v>TÈCNIC/A ADMINISTRACIÓ ÀREA TECNOLOGIA</v>
          </cell>
        </row>
        <row r="459">
          <cell r="B459" t="str">
            <v>TÈCNIC/A ADMINISTRACIÓ SISTEMES SVV</v>
          </cell>
        </row>
        <row r="460">
          <cell r="B460" t="str">
            <v>TÈCNIC/A D'ASSEGURANCES TMB</v>
          </cell>
        </row>
        <row r="461">
          <cell r="B461" t="str">
            <v>TÈCNIC/A DE GESTIÓ A L'ÀMBIT EXTERN</v>
          </cell>
        </row>
        <row r="462">
          <cell r="B462" t="str">
            <v>TÈCNIC/A DE GESTIÓ D'ESPAIS</v>
          </cell>
        </row>
        <row r="463">
          <cell r="B463" t="str">
            <v>TÈCNIC/A DE PROJECTES TECNOLOGIA NEGOCI</v>
          </cell>
        </row>
        <row r="464">
          <cell r="B464" t="str">
            <v>TÈCNIC/A DESENVOLUPAMENT SAP TB</v>
          </cell>
        </row>
        <row r="465">
          <cell r="B465" t="str">
            <v>TÈCNIC/A D'IMPLANTACIÓ DE TECNOLOGIA</v>
          </cell>
        </row>
        <row r="466">
          <cell r="B466" t="str">
            <v>TÈCNIC/A D'OPERACIÓ TECNOLOGIA DE NEGOCI</v>
          </cell>
        </row>
        <row r="467">
          <cell r="B467" t="str">
            <v>TÈCNIC/A ESPECIALISTA NÒMINES</v>
          </cell>
        </row>
        <row r="468">
          <cell r="B468" t="str">
            <v>TÈCNIC/A ESPECIALISTA SEGURETAT SOCIAL</v>
          </cell>
        </row>
        <row r="469">
          <cell r="B469" t="str">
            <v>TÈCNIC/A LOGÍSTICA MAGATZEM I QUALITAT</v>
          </cell>
        </row>
        <row r="470">
          <cell r="B470" t="str">
            <v>TÈCNIC/A PATRIMONI HISTÒRIC</v>
          </cell>
        </row>
        <row r="471">
          <cell r="B471" t="str">
            <v>TECNIC/A PLA DE PENSIONS</v>
          </cell>
        </row>
        <row r="472">
          <cell r="B472" t="str">
            <v>TÈCNIC/A PROJECTES ÀREA CLIENT</v>
          </cell>
        </row>
        <row r="473">
          <cell r="B473" t="str">
            <v>TÈCNIC/A PROJECTES MÀRQUETING A CLIENTS</v>
          </cell>
        </row>
        <row r="474">
          <cell r="B474" t="str">
            <v>TÈCNIC/A PUBLICITAT</v>
          </cell>
        </row>
        <row r="475">
          <cell r="B475" t="str">
            <v>TÈCNIC/A REDACTOR/A COMUNICACIÓ INTERNA</v>
          </cell>
        </row>
        <row r="476">
          <cell r="B476" t="str">
            <v>TÈCNIC/A RELACIONS LABORALS METRO</v>
          </cell>
        </row>
        <row r="477">
          <cell r="B477" t="str">
            <v>TÈCNIC/A RESP MÒDULS COMERÇ ELECTRÒNIC</v>
          </cell>
        </row>
        <row r="478">
          <cell r="B478" t="str">
            <v>TÈCNIC/A RESPONSABLE D'INNOVACIÓ</v>
          </cell>
        </row>
        <row r="479">
          <cell r="B479" t="str">
            <v>TÈCNIC/A SENIOR DEL CST</v>
          </cell>
        </row>
        <row r="480">
          <cell r="B480" t="str">
            <v>TÈCNIC/A SUPERIOR GESTIÓ RRHH-TB</v>
          </cell>
        </row>
        <row r="481">
          <cell r="B481" t="str">
            <v>TÈCNIC/A SUPERIOR MÒDUL SAP HR</v>
          </cell>
        </row>
        <row r="482">
          <cell r="B482" t="str">
            <v>TÈCNIC/A SUPERIOR U. ADM I GESTIÓ PERS M</v>
          </cell>
        </row>
        <row r="483">
          <cell r="B483" t="str">
            <v>TÈCNIC/A SUPORT A LA OPERACIÓ</v>
          </cell>
        </row>
        <row r="484">
          <cell r="B484" t="str">
            <v>TÈCNIC/A SUPORT A LA UNITAT DE QRS-OAE</v>
          </cell>
        </row>
        <row r="485">
          <cell r="B485" t="str">
            <v>TÈCNIC/A SUPORT AL QUADRE SERVEIS D'IAD</v>
          </cell>
        </row>
        <row r="486">
          <cell r="B486" t="str">
            <v>TÈCNIC/A SUPORT INF. ECO-FIN I SIS. DEP</v>
          </cell>
        </row>
        <row r="487">
          <cell r="B487" t="str">
            <v>TÈCNIC/A UNITAT ADM I GESTIÓ PERSONES M</v>
          </cell>
        </row>
        <row r="488">
          <cell r="B488" t="str">
            <v>TECNIC/A. RESP. UNITAT DE FORMACIÓ</v>
          </cell>
        </row>
        <row r="489">
          <cell r="B489" t="str">
            <v>TÈCNICA GESTIÓ D’ESTUDIANTS-U.FORMACIÓ</v>
          </cell>
        </row>
        <row r="490">
          <cell r="B490" t="str">
            <v>TÈCNIC-A SUPORT CONTROL DE GESTIÓ</v>
          </cell>
        </row>
        <row r="491">
          <cell r="B491" t="str">
            <v>TÈCNIC-ASSESSOR JURIDIC - ADVOCAT</v>
          </cell>
        </row>
        <row r="492">
          <cell r="B492" t="str">
            <v>TELEFONISTA - RECEPCIONISTA</v>
          </cell>
        </row>
        <row r="493">
          <cell r="B493" t="str">
            <v>TREBALLADOR/A SOCIAL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x Àrea1"/>
      <sheetName val="Hoja3"/>
      <sheetName val="Valors columnes"/>
      <sheetName val="Bon Govern"/>
      <sheetName val="Bus"/>
      <sheetName val="Ecofin"/>
      <sheetName val="Metro"/>
      <sheetName val="Persones"/>
      <sheetName val="Tecnologia"/>
      <sheetName val="Marketing"/>
      <sheetName val="Pla projectes"/>
      <sheetName val="Resum anual 20-21"/>
      <sheetName val="Resum Grans projectes 20-21"/>
      <sheetName val="2022-2025"/>
      <sheetName val="Presentació resum"/>
    </sheetNames>
    <sheetDataSet>
      <sheetData sheetId="0"/>
      <sheetData sheetId="1"/>
      <sheetData sheetId="2">
        <row r="3">
          <cell r="I3" t="str">
            <v>B</v>
          </cell>
        </row>
        <row r="4">
          <cell r="H4" t="str">
            <v>Bus</v>
          </cell>
          <cell r="I4" t="str">
            <v>M</v>
          </cell>
        </row>
        <row r="5">
          <cell r="H5" t="str">
            <v>Metro</v>
          </cell>
          <cell r="I5" t="str">
            <v>Dir. Ex. ITNI</v>
          </cell>
        </row>
        <row r="6">
          <cell r="H6" t="str">
            <v>Marketing</v>
          </cell>
        </row>
        <row r="7">
          <cell r="H7" t="str">
            <v>ECOFIN</v>
          </cell>
        </row>
        <row r="8">
          <cell r="H8" t="str">
            <v>ML9</v>
          </cell>
        </row>
        <row r="9">
          <cell r="H9" t="str">
            <v>TMB</v>
          </cell>
        </row>
        <row r="10">
          <cell r="H10" t="str">
            <v>Persones</v>
          </cell>
        </row>
        <row r="19">
          <cell r="D19" t="str">
            <v>AIF Cablejat estructurat</v>
          </cell>
        </row>
        <row r="20">
          <cell r="D20" t="str">
            <v>AIF Cambres tècniques</v>
          </cell>
        </row>
        <row r="21">
          <cell r="D21" t="str">
            <v>AIF Fibra Òptica</v>
          </cell>
        </row>
        <row r="22">
          <cell r="D22" t="str">
            <v>AX Xarxa IP Cablejada</v>
          </cell>
        </row>
        <row r="23">
          <cell r="D23" t="str">
            <v>AX Xarxa Wireless</v>
          </cell>
        </row>
        <row r="24">
          <cell r="D24" t="str">
            <v>PS Administració Electrònica</v>
          </cell>
        </row>
        <row r="25">
          <cell r="D25" t="str">
            <v>PS Analítica</v>
          </cell>
        </row>
        <row r="26">
          <cell r="D26" t="str">
            <v>PS Evolució Model Operatiu</v>
          </cell>
        </row>
        <row r="27">
          <cell r="D27" t="str">
            <v>PS Gestió de les TI</v>
          </cell>
        </row>
        <row r="28">
          <cell r="D28" t="str">
            <v>PS Infraestructures de Sistemes</v>
          </cell>
        </row>
        <row r="29">
          <cell r="D29" t="str">
            <v>PS Sistemes d'Informació Geogràfica</v>
          </cell>
        </row>
        <row r="30">
          <cell r="D30" t="str">
            <v>SC Sistema de transferències</v>
          </cell>
        </row>
        <row r="31">
          <cell r="D31" t="str">
            <v>SC Sistema de videoconferència</v>
          </cell>
        </row>
        <row r="32">
          <cell r="D32" t="str">
            <v>SC Sistemes de radiocomunicacions</v>
          </cell>
        </row>
        <row r="33">
          <cell r="D33" t="str">
            <v>SC Sistemes de Telefonia i Interfonia</v>
          </cell>
        </row>
        <row r="34">
          <cell r="D34" t="str">
            <v>SCA Sistema de Control d'Accessos de Bus i Corporatiu</v>
          </cell>
        </row>
        <row r="35">
          <cell r="D35" t="str">
            <v>SCA Sistema de Control d'Accessos de Metro</v>
          </cell>
        </row>
        <row r="36">
          <cell r="D36" t="str">
            <v>SGCF SAE</v>
          </cell>
        </row>
        <row r="37">
          <cell r="D37" t="str">
            <v>SGCF Sistemes embarcats bàsics de Bus</v>
          </cell>
        </row>
        <row r="38">
          <cell r="D38" t="str">
            <v>SGIF Plans Telecomandamens IF</v>
          </cell>
        </row>
        <row r="39">
          <cell r="D39" t="str">
            <v>SGIF Telecomandament Instal·lacions Fixes de Bus i Corporatives</v>
          </cell>
        </row>
        <row r="40">
          <cell r="D40" t="str">
            <v>SGMM Telecomandament Material Mòbil de Bus</v>
          </cell>
        </row>
        <row r="41">
          <cell r="D41" t="str">
            <v>SIAC Canales Digitales</v>
          </cell>
        </row>
        <row r="42">
          <cell r="D42" t="str">
            <v>SIAC Sistema de Megafonia</v>
          </cell>
        </row>
        <row r="43">
          <cell r="D43" t="str">
            <v>SIAC Sistema de Videodifusió (SVC)</v>
          </cell>
        </row>
        <row r="44">
          <cell r="D44" t="str">
            <v>SIAC Sistema d'Informació d'Operacions de Bus</v>
          </cell>
        </row>
        <row r="45">
          <cell r="D45" t="str">
            <v>SIAC Sistema d'Informació d'Operacions de Metro</v>
          </cell>
        </row>
        <row r="46">
          <cell r="D46" t="str">
            <v>SL Sistema de localització d'autobusos a cotxera</v>
          </cell>
        </row>
        <row r="47">
          <cell r="D47" t="str">
            <v>SL Sistema de localització de persones en superfície</v>
          </cell>
        </row>
        <row r="48">
          <cell r="D48" t="str">
            <v>SL Sistema de localització de persones indoor</v>
          </cell>
        </row>
        <row r="49">
          <cell r="D49" t="str">
            <v>SL Telecomandament Instal·lacions Fixes de Bus i Corporatives</v>
          </cell>
        </row>
        <row r="50">
          <cell r="D50" t="str">
            <v>SPC Sistema Anti-intrussió</v>
          </cell>
        </row>
        <row r="51">
          <cell r="D51" t="str">
            <v>SPC Sistema de Control d'Incendis</v>
          </cell>
        </row>
        <row r="52">
          <cell r="D52" t="str">
            <v>SPC Sistema de Videovigilància</v>
          </cell>
        </row>
        <row r="53">
          <cell r="D53" t="str">
            <v>SPP Sistemes de control de flux de passatge</v>
          </cell>
        </row>
        <row r="54">
          <cell r="D54" t="str">
            <v>SVV Sistema d'Inspecció i Gestió de Multes</v>
          </cell>
        </row>
        <row r="55">
          <cell r="D55" t="str">
            <v>SVV Sistemes de Validació i Venda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</row>
      </sheetData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v23"/>
      <sheetName val="subv23 15-02-2024"/>
      <sheetName val="cobraments per conceptes"/>
      <sheetName val="PRESSUPOST ATM 2023"/>
      <sheetName val="Cuadre pignorada 202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  <cell r="C550">
            <v>40498</v>
          </cell>
          <cell r="D550">
            <v>32008</v>
          </cell>
          <cell r="E550" t="str">
            <v>L</v>
          </cell>
          <cell r="F550">
            <v>26470.62</v>
          </cell>
        </row>
        <row r="551">
          <cell r="B551">
            <v>112519</v>
          </cell>
          <cell r="C551">
            <v>40498</v>
          </cell>
          <cell r="D551">
            <v>32006</v>
          </cell>
          <cell r="E551" t="str">
            <v>L</v>
          </cell>
          <cell r="F551">
            <v>26468.959999999999</v>
          </cell>
        </row>
        <row r="552">
          <cell r="B552">
            <v>112519</v>
          </cell>
          <cell r="C552">
            <v>40498</v>
          </cell>
          <cell r="D552">
            <v>31991</v>
          </cell>
          <cell r="E552" t="str">
            <v>L</v>
          </cell>
          <cell r="F552">
            <v>26456.560000000001</v>
          </cell>
        </row>
        <row r="553">
          <cell r="B553">
            <v>112519</v>
          </cell>
          <cell r="C553">
            <v>40494</v>
          </cell>
          <cell r="D553">
            <v>32011</v>
          </cell>
          <cell r="E553" t="str">
            <v>L</v>
          </cell>
          <cell r="F553">
            <v>25992.93</v>
          </cell>
        </row>
        <row r="554">
          <cell r="B554">
            <v>112519</v>
          </cell>
          <cell r="C554">
            <v>40494</v>
          </cell>
          <cell r="D554">
            <v>31876</v>
          </cell>
          <cell r="E554" t="str">
            <v>L</v>
          </cell>
          <cell r="F554">
            <v>25883.31</v>
          </cell>
        </row>
        <row r="555">
          <cell r="B555">
            <v>112519</v>
          </cell>
          <cell r="C555">
            <v>40493</v>
          </cell>
          <cell r="D555">
            <v>32009</v>
          </cell>
          <cell r="E555" t="str">
            <v>L</v>
          </cell>
          <cell r="F555">
            <v>26023.32</v>
          </cell>
        </row>
        <row r="556">
          <cell r="B556">
            <v>112519</v>
          </cell>
          <cell r="C556">
            <v>40493</v>
          </cell>
          <cell r="D556">
            <v>32001</v>
          </cell>
          <cell r="E556" t="str">
            <v>L</v>
          </cell>
          <cell r="F556">
            <v>25984.81</v>
          </cell>
        </row>
        <row r="557">
          <cell r="B557">
            <v>112519</v>
          </cell>
          <cell r="C557">
            <v>40492</v>
          </cell>
          <cell r="D557">
            <v>32000</v>
          </cell>
          <cell r="E557" t="str">
            <v>L</v>
          </cell>
          <cell r="F557">
            <v>26016</v>
          </cell>
        </row>
        <row r="558">
          <cell r="B558">
            <v>112519</v>
          </cell>
          <cell r="C558">
            <v>40492</v>
          </cell>
          <cell r="D558">
            <v>32002</v>
          </cell>
          <cell r="E558" t="str">
            <v>L</v>
          </cell>
          <cell r="F558">
            <v>25985.62</v>
          </cell>
        </row>
        <row r="559">
          <cell r="B559">
            <v>112519</v>
          </cell>
          <cell r="C559">
            <v>40491</v>
          </cell>
          <cell r="D559">
            <v>32009</v>
          </cell>
          <cell r="E559" t="str">
            <v>L</v>
          </cell>
          <cell r="F559">
            <v>26023.32</v>
          </cell>
        </row>
        <row r="560">
          <cell r="B560">
            <v>112519</v>
          </cell>
          <cell r="C560">
            <v>40491</v>
          </cell>
          <cell r="D560">
            <v>31996</v>
          </cell>
          <cell r="E560" t="str">
            <v>L</v>
          </cell>
          <cell r="F560">
            <v>26012.75</v>
          </cell>
        </row>
        <row r="561">
          <cell r="B561">
            <v>112519</v>
          </cell>
          <cell r="C561">
            <v>40491</v>
          </cell>
          <cell r="D561">
            <v>32011</v>
          </cell>
          <cell r="E561" t="str">
            <v>L</v>
          </cell>
          <cell r="F561">
            <v>25992.93</v>
          </cell>
        </row>
        <row r="562">
          <cell r="B562">
            <v>112519</v>
          </cell>
          <cell r="C562">
            <v>40491</v>
          </cell>
          <cell r="D562">
            <v>32005</v>
          </cell>
          <cell r="E562" t="str">
            <v>L</v>
          </cell>
          <cell r="F562">
            <v>25988.06</v>
          </cell>
        </row>
        <row r="563">
          <cell r="B563">
            <v>112519</v>
          </cell>
          <cell r="C563">
            <v>40487</v>
          </cell>
          <cell r="D563">
            <v>32013</v>
          </cell>
          <cell r="E563" t="str">
            <v>L</v>
          </cell>
          <cell r="F563">
            <v>25866.5</v>
          </cell>
        </row>
        <row r="564">
          <cell r="B564">
            <v>112519</v>
          </cell>
          <cell r="C564">
            <v>40487</v>
          </cell>
          <cell r="D564">
            <v>32001</v>
          </cell>
          <cell r="E564" t="str">
            <v>L</v>
          </cell>
          <cell r="F564">
            <v>25856.81</v>
          </cell>
        </row>
        <row r="565">
          <cell r="B565">
            <v>112519</v>
          </cell>
          <cell r="C565">
            <v>40486</v>
          </cell>
          <cell r="D565">
            <v>31519</v>
          </cell>
          <cell r="E565" t="str">
            <v>L</v>
          </cell>
          <cell r="F565">
            <v>25467.35</v>
          </cell>
        </row>
        <row r="566">
          <cell r="B566">
            <v>112519</v>
          </cell>
          <cell r="C566">
            <v>40486</v>
          </cell>
          <cell r="D566">
            <v>22005</v>
          </cell>
          <cell r="E566" t="str">
            <v>L</v>
          </cell>
          <cell r="F566">
            <v>17780.04</v>
          </cell>
        </row>
        <row r="567">
          <cell r="B567">
            <v>112519</v>
          </cell>
          <cell r="C567">
            <v>40485</v>
          </cell>
          <cell r="D567">
            <v>32011</v>
          </cell>
          <cell r="E567" t="str">
            <v>L</v>
          </cell>
          <cell r="F567">
            <v>25864.89</v>
          </cell>
        </row>
        <row r="568">
          <cell r="B568">
            <v>112519</v>
          </cell>
          <cell r="C568">
            <v>40485</v>
          </cell>
          <cell r="D568">
            <v>32002</v>
          </cell>
          <cell r="E568" t="str">
            <v>L</v>
          </cell>
          <cell r="F568">
            <v>25857.62</v>
          </cell>
        </row>
        <row r="569">
          <cell r="B569">
            <v>112519</v>
          </cell>
          <cell r="C569">
            <v>40485</v>
          </cell>
          <cell r="D569">
            <v>32011</v>
          </cell>
          <cell r="E569" t="str">
            <v>L</v>
          </cell>
          <cell r="F569">
            <v>25864.89</v>
          </cell>
        </row>
        <row r="570">
          <cell r="B570">
            <v>112519</v>
          </cell>
          <cell r="C570">
            <v>40484</v>
          </cell>
          <cell r="D570">
            <v>458</v>
          </cell>
          <cell r="E570" t="str">
            <v>L</v>
          </cell>
          <cell r="F570">
            <v>368.29</v>
          </cell>
        </row>
        <row r="571">
          <cell r="B571">
            <v>112519</v>
          </cell>
          <cell r="C571">
            <v>40484</v>
          </cell>
          <cell r="D571">
            <v>31509</v>
          </cell>
          <cell r="E571" t="str">
            <v>L</v>
          </cell>
          <cell r="F571">
            <v>25459.27</v>
          </cell>
        </row>
        <row r="572">
          <cell r="B572">
            <v>112519</v>
          </cell>
          <cell r="C572">
            <v>40484</v>
          </cell>
          <cell r="D572">
            <v>32004</v>
          </cell>
          <cell r="E572" t="str">
            <v>L</v>
          </cell>
          <cell r="F572">
            <v>25859.23</v>
          </cell>
        </row>
        <row r="573">
          <cell r="B573">
            <v>112519</v>
          </cell>
          <cell r="C573">
            <v>40484</v>
          </cell>
          <cell r="D573">
            <v>32011</v>
          </cell>
          <cell r="E573" t="str">
            <v>L</v>
          </cell>
          <cell r="F573">
            <v>25928.91</v>
          </cell>
        </row>
        <row r="574">
          <cell r="B574">
            <v>112519</v>
          </cell>
          <cell r="C574">
            <v>40484</v>
          </cell>
          <cell r="D574">
            <v>32011</v>
          </cell>
          <cell r="E574" t="str">
            <v>L</v>
          </cell>
          <cell r="F574">
            <v>25928.91</v>
          </cell>
        </row>
        <row r="575">
          <cell r="D575">
            <v>1486928</v>
          </cell>
          <cell r="F575">
            <v>1217046.44</v>
          </cell>
        </row>
        <row r="576">
          <cell r="B576">
            <v>112519</v>
          </cell>
          <cell r="C576">
            <v>40480</v>
          </cell>
          <cell r="D576">
            <v>32011</v>
          </cell>
          <cell r="E576" t="str">
            <v>L</v>
          </cell>
          <cell r="F576">
            <v>25640.81</v>
          </cell>
        </row>
        <row r="577">
          <cell r="B577">
            <v>112519</v>
          </cell>
          <cell r="C577">
            <v>40480</v>
          </cell>
          <cell r="D577">
            <v>32014</v>
          </cell>
          <cell r="E577" t="str">
            <v>L</v>
          </cell>
          <cell r="F577">
            <v>25643.21</v>
          </cell>
        </row>
        <row r="578">
          <cell r="B578">
            <v>112519</v>
          </cell>
          <cell r="C578">
            <v>40479</v>
          </cell>
          <cell r="D578">
            <v>32009</v>
          </cell>
          <cell r="E578" t="str">
            <v>L</v>
          </cell>
          <cell r="F578">
            <v>25639.21</v>
          </cell>
        </row>
        <row r="579">
          <cell r="B579">
            <v>112519</v>
          </cell>
          <cell r="C579">
            <v>40479</v>
          </cell>
          <cell r="D579">
            <v>32011</v>
          </cell>
          <cell r="E579" t="str">
            <v>L</v>
          </cell>
          <cell r="F579">
            <v>25640.81</v>
          </cell>
        </row>
        <row r="580">
          <cell r="B580">
            <v>112519</v>
          </cell>
          <cell r="C580">
            <v>40478</v>
          </cell>
          <cell r="D580">
            <v>31869</v>
          </cell>
          <cell r="E580" t="str">
            <v>L</v>
          </cell>
          <cell r="F580">
            <v>25527.07</v>
          </cell>
        </row>
        <row r="581">
          <cell r="B581">
            <v>112519</v>
          </cell>
          <cell r="C581">
            <v>40478</v>
          </cell>
          <cell r="D581">
            <v>31991</v>
          </cell>
          <cell r="E581" t="str">
            <v>L</v>
          </cell>
          <cell r="F581">
            <v>25624.79</v>
          </cell>
        </row>
        <row r="582">
          <cell r="B582">
            <v>112519</v>
          </cell>
          <cell r="C582">
            <v>40477</v>
          </cell>
          <cell r="D582">
            <v>31427</v>
          </cell>
          <cell r="E582" t="str">
            <v>L</v>
          </cell>
          <cell r="F582">
            <v>25173.03</v>
          </cell>
        </row>
        <row r="583">
          <cell r="B583">
            <v>112519</v>
          </cell>
          <cell r="C583">
            <v>40477</v>
          </cell>
          <cell r="D583">
            <v>32001</v>
          </cell>
          <cell r="E583" t="str">
            <v>L</v>
          </cell>
          <cell r="F583">
            <v>25632.799999999999</v>
          </cell>
        </row>
        <row r="584">
          <cell r="B584">
            <v>112519</v>
          </cell>
          <cell r="C584">
            <v>40477</v>
          </cell>
          <cell r="D584">
            <v>32013</v>
          </cell>
          <cell r="E584" t="str">
            <v>L</v>
          </cell>
          <cell r="F584">
            <v>25642.41</v>
          </cell>
        </row>
        <row r="585">
          <cell r="B585">
            <v>112519</v>
          </cell>
          <cell r="C585">
            <v>40477</v>
          </cell>
          <cell r="D585">
            <v>32579</v>
          </cell>
          <cell r="E585" t="str">
            <v>L</v>
          </cell>
          <cell r="F585">
            <v>26095.78</v>
          </cell>
        </row>
        <row r="586">
          <cell r="B586">
            <v>112519</v>
          </cell>
          <cell r="C586">
            <v>40473</v>
          </cell>
          <cell r="D586">
            <v>27003</v>
          </cell>
          <cell r="E586" t="str">
            <v>L</v>
          </cell>
          <cell r="F586">
            <v>21737.42</v>
          </cell>
        </row>
        <row r="587">
          <cell r="B587">
            <v>112519</v>
          </cell>
          <cell r="C587">
            <v>40473</v>
          </cell>
          <cell r="D587">
            <v>32002</v>
          </cell>
          <cell r="E587" t="str">
            <v>L</v>
          </cell>
          <cell r="F587">
            <v>25761.61</v>
          </cell>
        </row>
        <row r="588">
          <cell r="B588">
            <v>112519</v>
          </cell>
          <cell r="C588">
            <v>40473</v>
          </cell>
          <cell r="D588">
            <v>32005</v>
          </cell>
          <cell r="E588" t="str">
            <v>L</v>
          </cell>
          <cell r="F588">
            <v>25764.03</v>
          </cell>
        </row>
        <row r="589">
          <cell r="B589">
            <v>112519</v>
          </cell>
          <cell r="C589">
            <v>40472</v>
          </cell>
          <cell r="D589">
            <v>32010</v>
          </cell>
          <cell r="E589" t="str">
            <v>L</v>
          </cell>
          <cell r="F589">
            <v>25768.05</v>
          </cell>
        </row>
        <row r="590">
          <cell r="B590">
            <v>112519</v>
          </cell>
          <cell r="C590">
            <v>40472</v>
          </cell>
          <cell r="D590">
            <v>32003</v>
          </cell>
          <cell r="E590" t="str">
            <v>L</v>
          </cell>
          <cell r="F590">
            <v>25794.42</v>
          </cell>
        </row>
        <row r="591">
          <cell r="B591">
            <v>112519</v>
          </cell>
          <cell r="C591">
            <v>40471</v>
          </cell>
          <cell r="D591">
            <v>32016</v>
          </cell>
          <cell r="E591" t="str">
            <v>L</v>
          </cell>
          <cell r="F591">
            <v>25772.880000000001</v>
          </cell>
        </row>
        <row r="592">
          <cell r="B592">
            <v>112519</v>
          </cell>
          <cell r="C592">
            <v>40470</v>
          </cell>
          <cell r="D592">
            <v>32001</v>
          </cell>
          <cell r="E592" t="str">
            <v>L</v>
          </cell>
          <cell r="F592">
            <v>25760.81</v>
          </cell>
        </row>
        <row r="593">
          <cell r="B593">
            <v>112519</v>
          </cell>
          <cell r="C593">
            <v>40470</v>
          </cell>
          <cell r="D593">
            <v>32006</v>
          </cell>
          <cell r="E593" t="str">
            <v>L</v>
          </cell>
          <cell r="F593">
            <v>25764.83</v>
          </cell>
        </row>
        <row r="594">
          <cell r="B594">
            <v>112519</v>
          </cell>
          <cell r="C594">
            <v>40470</v>
          </cell>
          <cell r="D594">
            <v>31996</v>
          </cell>
          <cell r="E594" t="str">
            <v>L</v>
          </cell>
          <cell r="F594">
            <v>25788.78</v>
          </cell>
        </row>
        <row r="595">
          <cell r="B595">
            <v>112519</v>
          </cell>
          <cell r="C595">
            <v>40470</v>
          </cell>
          <cell r="D595">
            <v>32014</v>
          </cell>
          <cell r="E595" t="str">
            <v>L</v>
          </cell>
          <cell r="F595">
            <v>25803.279999999999</v>
          </cell>
        </row>
        <row r="596">
          <cell r="B596">
            <v>112519</v>
          </cell>
          <cell r="C596">
            <v>40470</v>
          </cell>
          <cell r="D596">
            <v>32018</v>
          </cell>
          <cell r="E596" t="str">
            <v>L</v>
          </cell>
          <cell r="F596">
            <v>25806.51</v>
          </cell>
        </row>
        <row r="597">
          <cell r="B597">
            <v>112519</v>
          </cell>
          <cell r="C597">
            <v>40469</v>
          </cell>
          <cell r="D597">
            <v>32002</v>
          </cell>
          <cell r="E597" t="str">
            <v>L</v>
          </cell>
          <cell r="F597">
            <v>25761.61</v>
          </cell>
        </row>
        <row r="598">
          <cell r="B598">
            <v>112519</v>
          </cell>
          <cell r="C598">
            <v>40466</v>
          </cell>
          <cell r="D598">
            <v>28001</v>
          </cell>
          <cell r="E598" t="str">
            <v>L</v>
          </cell>
          <cell r="F598">
            <v>22372.799999999999</v>
          </cell>
        </row>
        <row r="599">
          <cell r="B599">
            <v>112519</v>
          </cell>
          <cell r="C599">
            <v>40466</v>
          </cell>
          <cell r="D599">
            <v>32009</v>
          </cell>
          <cell r="E599" t="str">
            <v>L</v>
          </cell>
          <cell r="F599">
            <v>25575.19</v>
          </cell>
        </row>
        <row r="600">
          <cell r="B600">
            <v>112519</v>
          </cell>
          <cell r="C600">
            <v>40465</v>
          </cell>
          <cell r="D600">
            <v>32003</v>
          </cell>
          <cell r="E600" t="str">
            <v>L</v>
          </cell>
          <cell r="F600">
            <v>25570.400000000001</v>
          </cell>
        </row>
        <row r="601">
          <cell r="B601">
            <v>112519</v>
          </cell>
          <cell r="C601">
            <v>40465</v>
          </cell>
          <cell r="D601">
            <v>32009</v>
          </cell>
          <cell r="E601" t="str">
            <v>L</v>
          </cell>
          <cell r="F601">
            <v>25575.19</v>
          </cell>
        </row>
        <row r="602">
          <cell r="B602">
            <v>112519</v>
          </cell>
          <cell r="C602">
            <v>40464</v>
          </cell>
          <cell r="D602">
            <v>31209</v>
          </cell>
          <cell r="E602" t="str">
            <v>L</v>
          </cell>
          <cell r="F602">
            <v>24935.99</v>
          </cell>
        </row>
        <row r="603">
          <cell r="B603">
            <v>112519</v>
          </cell>
          <cell r="C603">
            <v>40464</v>
          </cell>
          <cell r="D603">
            <v>31820</v>
          </cell>
          <cell r="E603" t="str">
            <v>L</v>
          </cell>
          <cell r="F603">
            <v>25424.18</v>
          </cell>
        </row>
        <row r="604">
          <cell r="B604">
            <v>112519</v>
          </cell>
          <cell r="C604">
            <v>40464</v>
          </cell>
          <cell r="D604">
            <v>32204</v>
          </cell>
          <cell r="E604" t="str">
            <v>L</v>
          </cell>
          <cell r="F604">
            <v>25731</v>
          </cell>
        </row>
        <row r="605">
          <cell r="B605">
            <v>112519</v>
          </cell>
          <cell r="C605">
            <v>40464</v>
          </cell>
          <cell r="D605">
            <v>32509</v>
          </cell>
          <cell r="E605" t="str">
            <v>L</v>
          </cell>
          <cell r="F605">
            <v>25974.69</v>
          </cell>
        </row>
        <row r="606">
          <cell r="B606">
            <v>112519</v>
          </cell>
          <cell r="C606">
            <v>40462</v>
          </cell>
          <cell r="D606">
            <v>32005</v>
          </cell>
          <cell r="E606" t="str">
            <v>L</v>
          </cell>
          <cell r="F606">
            <v>25572</v>
          </cell>
        </row>
        <row r="607">
          <cell r="B607">
            <v>112519</v>
          </cell>
          <cell r="C607">
            <v>40462</v>
          </cell>
          <cell r="D607">
            <v>32017</v>
          </cell>
          <cell r="E607" t="str">
            <v>L</v>
          </cell>
          <cell r="F607">
            <v>25581.58</v>
          </cell>
        </row>
        <row r="608">
          <cell r="B608">
            <v>112519</v>
          </cell>
          <cell r="C608">
            <v>40459</v>
          </cell>
          <cell r="D608">
            <v>32011</v>
          </cell>
          <cell r="E608" t="str">
            <v>L</v>
          </cell>
          <cell r="F608">
            <v>25800.87</v>
          </cell>
        </row>
        <row r="609">
          <cell r="B609">
            <v>112519</v>
          </cell>
          <cell r="C609">
            <v>40459</v>
          </cell>
          <cell r="D609">
            <v>32010</v>
          </cell>
          <cell r="E609" t="str">
            <v>L</v>
          </cell>
          <cell r="F609">
            <v>25864.080000000002</v>
          </cell>
        </row>
        <row r="610">
          <cell r="B610">
            <v>112519</v>
          </cell>
          <cell r="C610">
            <v>40458</v>
          </cell>
          <cell r="D610">
            <v>32016</v>
          </cell>
          <cell r="E610" t="str">
            <v>L</v>
          </cell>
          <cell r="F610">
            <v>25804.9</v>
          </cell>
        </row>
        <row r="611">
          <cell r="B611">
            <v>112519</v>
          </cell>
          <cell r="C611">
            <v>40458</v>
          </cell>
          <cell r="D611">
            <v>31999</v>
          </cell>
          <cell r="E611" t="str">
            <v>L</v>
          </cell>
          <cell r="F611">
            <v>25855.19</v>
          </cell>
        </row>
        <row r="612">
          <cell r="B612">
            <v>112519</v>
          </cell>
          <cell r="C612">
            <v>40457</v>
          </cell>
          <cell r="D612">
            <v>32008</v>
          </cell>
          <cell r="E612" t="str">
            <v>L</v>
          </cell>
          <cell r="F612">
            <v>25798.45</v>
          </cell>
        </row>
        <row r="613">
          <cell r="B613">
            <v>112519</v>
          </cell>
          <cell r="C613">
            <v>40457</v>
          </cell>
          <cell r="D613">
            <v>32012</v>
          </cell>
          <cell r="E613" t="str">
            <v>L</v>
          </cell>
          <cell r="F613">
            <v>25801.67</v>
          </cell>
        </row>
        <row r="614">
          <cell r="B614">
            <v>112519</v>
          </cell>
          <cell r="C614">
            <v>40456</v>
          </cell>
          <cell r="D614">
            <v>32004</v>
          </cell>
          <cell r="E614" t="str">
            <v>L</v>
          </cell>
          <cell r="F614">
            <v>25795.22</v>
          </cell>
        </row>
        <row r="615">
          <cell r="B615">
            <v>112519</v>
          </cell>
          <cell r="C615">
            <v>40456</v>
          </cell>
          <cell r="D615">
            <v>32004</v>
          </cell>
          <cell r="E615" t="str">
            <v>L</v>
          </cell>
          <cell r="F615">
            <v>25795.22</v>
          </cell>
        </row>
        <row r="616">
          <cell r="B616">
            <v>112519</v>
          </cell>
          <cell r="C616">
            <v>40456</v>
          </cell>
          <cell r="D616">
            <v>32006</v>
          </cell>
          <cell r="E616" t="str">
            <v>L</v>
          </cell>
          <cell r="F616">
            <v>25796.84</v>
          </cell>
        </row>
        <row r="617">
          <cell r="B617">
            <v>112519</v>
          </cell>
          <cell r="C617">
            <v>40456</v>
          </cell>
          <cell r="D617">
            <v>32007</v>
          </cell>
          <cell r="E617" t="str">
            <v>L</v>
          </cell>
          <cell r="F617">
            <v>25797.64</v>
          </cell>
        </row>
        <row r="618">
          <cell r="B618">
            <v>112519</v>
          </cell>
          <cell r="C618">
            <v>40455</v>
          </cell>
          <cell r="D618">
            <v>3218</v>
          </cell>
          <cell r="E618" t="str">
            <v>L</v>
          </cell>
          <cell r="F618">
            <v>2569.54</v>
          </cell>
        </row>
        <row r="619">
          <cell r="B619">
            <v>112519</v>
          </cell>
          <cell r="C619">
            <v>40452</v>
          </cell>
          <cell r="D619">
            <v>30005</v>
          </cell>
          <cell r="E619" t="str">
            <v>L</v>
          </cell>
          <cell r="F619">
            <v>23793.97</v>
          </cell>
        </row>
        <row r="620">
          <cell r="B620">
            <v>112519</v>
          </cell>
          <cell r="C620">
            <v>40452</v>
          </cell>
          <cell r="D620">
            <v>31999</v>
          </cell>
          <cell r="E620" t="str">
            <v>L</v>
          </cell>
          <cell r="F620">
            <v>25375.21</v>
          </cell>
        </row>
        <row r="621">
          <cell r="D621">
            <v>1400086</v>
          </cell>
          <cell r="F621">
            <v>1123705.9699999997</v>
          </cell>
        </row>
        <row r="622">
          <cell r="B622">
            <v>112519</v>
          </cell>
          <cell r="C622">
            <v>40451</v>
          </cell>
          <cell r="D622">
            <v>32017</v>
          </cell>
          <cell r="E622" t="str">
            <v>L</v>
          </cell>
          <cell r="F622">
            <v>25389.48</v>
          </cell>
        </row>
        <row r="623">
          <cell r="B623">
            <v>112519</v>
          </cell>
          <cell r="C623">
            <v>40451</v>
          </cell>
          <cell r="D623">
            <v>32012</v>
          </cell>
          <cell r="E623" t="str">
            <v>L</v>
          </cell>
          <cell r="F623">
            <v>25417.53</v>
          </cell>
        </row>
        <row r="624">
          <cell r="B624">
            <v>112519</v>
          </cell>
          <cell r="C624">
            <v>40449</v>
          </cell>
          <cell r="D624">
            <v>32001</v>
          </cell>
          <cell r="E624" t="str">
            <v>L</v>
          </cell>
          <cell r="F624">
            <v>25376.79</v>
          </cell>
        </row>
        <row r="625">
          <cell r="B625">
            <v>112519</v>
          </cell>
          <cell r="C625">
            <v>40449</v>
          </cell>
          <cell r="D625">
            <v>32010</v>
          </cell>
          <cell r="E625" t="str">
            <v>L</v>
          </cell>
          <cell r="F625">
            <v>25383.93</v>
          </cell>
        </row>
        <row r="626">
          <cell r="B626">
            <v>112519</v>
          </cell>
          <cell r="C626">
            <v>40449</v>
          </cell>
          <cell r="D626">
            <v>32005</v>
          </cell>
          <cell r="E626" t="str">
            <v>L</v>
          </cell>
          <cell r="F626">
            <v>25411.97</v>
          </cell>
        </row>
        <row r="627">
          <cell r="B627">
            <v>112519</v>
          </cell>
          <cell r="C627">
            <v>40449</v>
          </cell>
          <cell r="D627">
            <v>32019</v>
          </cell>
          <cell r="E627" t="str">
            <v>L</v>
          </cell>
          <cell r="F627">
            <v>25423.09</v>
          </cell>
        </row>
        <row r="628">
          <cell r="B628">
            <v>112519</v>
          </cell>
          <cell r="C628">
            <v>40449</v>
          </cell>
          <cell r="D628">
            <v>32001</v>
          </cell>
          <cell r="E628" t="str">
            <v>L</v>
          </cell>
          <cell r="F628">
            <v>25376.79</v>
          </cell>
        </row>
        <row r="629">
          <cell r="B629">
            <v>112519</v>
          </cell>
          <cell r="C629">
            <v>40449</v>
          </cell>
          <cell r="D629">
            <v>32010</v>
          </cell>
          <cell r="E629" t="str">
            <v>L</v>
          </cell>
          <cell r="F629">
            <v>25383.93</v>
          </cell>
        </row>
        <row r="630">
          <cell r="B630">
            <v>112519</v>
          </cell>
          <cell r="C630">
            <v>40449</v>
          </cell>
          <cell r="D630">
            <v>32005</v>
          </cell>
          <cell r="E630" t="str">
            <v>L</v>
          </cell>
          <cell r="F630">
            <v>25411.97</v>
          </cell>
        </row>
        <row r="631">
          <cell r="B631">
            <v>112519</v>
          </cell>
          <cell r="C631">
            <v>40449</v>
          </cell>
          <cell r="D631">
            <v>32019</v>
          </cell>
          <cell r="E631" t="str">
            <v>L</v>
          </cell>
          <cell r="F631">
            <v>25423.09</v>
          </cell>
        </row>
        <row r="632">
          <cell r="B632">
            <v>112519</v>
          </cell>
          <cell r="C632">
            <v>40448</v>
          </cell>
          <cell r="D632">
            <v>32013</v>
          </cell>
          <cell r="E632" t="str">
            <v>L</v>
          </cell>
          <cell r="F632">
            <v>25386.31</v>
          </cell>
        </row>
        <row r="633">
          <cell r="B633">
            <v>112519</v>
          </cell>
          <cell r="C633">
            <v>40448</v>
          </cell>
          <cell r="D633">
            <v>32006</v>
          </cell>
          <cell r="E633" t="str">
            <v>L</v>
          </cell>
          <cell r="F633">
            <v>25412.76</v>
          </cell>
        </row>
        <row r="634">
          <cell r="B634">
            <v>112519</v>
          </cell>
          <cell r="C634">
            <v>40444</v>
          </cell>
          <cell r="D634">
            <v>25001</v>
          </cell>
          <cell r="E634" t="str">
            <v>L</v>
          </cell>
          <cell r="F634">
            <v>20125.810000000001</v>
          </cell>
        </row>
        <row r="635">
          <cell r="B635">
            <v>112519</v>
          </cell>
          <cell r="C635">
            <v>40444</v>
          </cell>
          <cell r="D635">
            <v>30007</v>
          </cell>
          <cell r="E635" t="str">
            <v>L</v>
          </cell>
          <cell r="F635">
            <v>24155.64</v>
          </cell>
        </row>
        <row r="636">
          <cell r="B636">
            <v>112519</v>
          </cell>
          <cell r="C636">
            <v>40443</v>
          </cell>
          <cell r="D636">
            <v>25012</v>
          </cell>
          <cell r="E636" t="str">
            <v>L</v>
          </cell>
          <cell r="F636">
            <v>20134.66</v>
          </cell>
        </row>
        <row r="637">
          <cell r="B637">
            <v>112519</v>
          </cell>
          <cell r="C637">
            <v>40443</v>
          </cell>
          <cell r="D637">
            <v>25003</v>
          </cell>
          <cell r="E637" t="str">
            <v>L</v>
          </cell>
          <cell r="F637">
            <v>20152.419999999998</v>
          </cell>
        </row>
        <row r="638">
          <cell r="B638">
            <v>112519</v>
          </cell>
          <cell r="C638">
            <v>40443</v>
          </cell>
          <cell r="D638">
            <v>32000</v>
          </cell>
          <cell r="E638" t="str">
            <v>L</v>
          </cell>
          <cell r="F638">
            <v>25792</v>
          </cell>
        </row>
        <row r="639">
          <cell r="B639">
            <v>112519</v>
          </cell>
          <cell r="C639">
            <v>40442</v>
          </cell>
          <cell r="D639">
            <v>31611</v>
          </cell>
          <cell r="E639" t="str">
            <v>L</v>
          </cell>
          <cell r="F639">
            <v>25446.86</v>
          </cell>
        </row>
        <row r="640">
          <cell r="B640">
            <v>112519</v>
          </cell>
          <cell r="C640">
            <v>40442</v>
          </cell>
          <cell r="D640">
            <v>32002</v>
          </cell>
          <cell r="E640" t="str">
            <v>L</v>
          </cell>
          <cell r="F640">
            <v>25761.61</v>
          </cell>
        </row>
        <row r="641">
          <cell r="B641">
            <v>112519</v>
          </cell>
          <cell r="C641">
            <v>40442</v>
          </cell>
          <cell r="D641">
            <v>32003</v>
          </cell>
          <cell r="E641" t="str">
            <v>L</v>
          </cell>
          <cell r="F641">
            <v>25794.42</v>
          </cell>
        </row>
        <row r="642">
          <cell r="B642">
            <v>112519</v>
          </cell>
          <cell r="C642">
            <v>40442</v>
          </cell>
          <cell r="D642">
            <v>32017</v>
          </cell>
          <cell r="E642" t="str">
            <v>L</v>
          </cell>
          <cell r="F642">
            <v>25805.7</v>
          </cell>
        </row>
        <row r="643">
          <cell r="B643">
            <v>112519</v>
          </cell>
          <cell r="C643">
            <v>40442</v>
          </cell>
          <cell r="D643">
            <v>32409</v>
          </cell>
          <cell r="E643" t="str">
            <v>L</v>
          </cell>
          <cell r="F643">
            <v>26089.25</v>
          </cell>
        </row>
        <row r="644">
          <cell r="B644">
            <v>112519</v>
          </cell>
          <cell r="C644">
            <v>40441</v>
          </cell>
          <cell r="D644">
            <v>31571</v>
          </cell>
          <cell r="E644" t="str">
            <v>L</v>
          </cell>
          <cell r="F644">
            <v>25446.23</v>
          </cell>
        </row>
        <row r="645">
          <cell r="B645">
            <v>112519</v>
          </cell>
          <cell r="C645">
            <v>40441</v>
          </cell>
          <cell r="D645">
            <v>32011</v>
          </cell>
          <cell r="E645" t="str">
            <v>L</v>
          </cell>
          <cell r="F645">
            <v>25768.86</v>
          </cell>
        </row>
        <row r="646">
          <cell r="B646">
            <v>112519</v>
          </cell>
          <cell r="C646">
            <v>40438</v>
          </cell>
          <cell r="D646">
            <v>32001</v>
          </cell>
          <cell r="E646" t="str">
            <v>L</v>
          </cell>
          <cell r="F646">
            <v>25888.81</v>
          </cell>
        </row>
        <row r="647">
          <cell r="B647">
            <v>112519</v>
          </cell>
          <cell r="C647">
            <v>40438</v>
          </cell>
          <cell r="D647">
            <v>32002</v>
          </cell>
          <cell r="E647" t="str">
            <v>L</v>
          </cell>
          <cell r="F647">
            <v>25889.62</v>
          </cell>
        </row>
        <row r="648">
          <cell r="B648">
            <v>112519</v>
          </cell>
          <cell r="C648">
            <v>40437</v>
          </cell>
          <cell r="D648">
            <v>32007</v>
          </cell>
          <cell r="E648" t="str">
            <v>L</v>
          </cell>
          <cell r="F648">
            <v>25893.66</v>
          </cell>
        </row>
        <row r="649">
          <cell r="B649">
            <v>112519</v>
          </cell>
          <cell r="C649">
            <v>40437</v>
          </cell>
          <cell r="D649">
            <v>32008</v>
          </cell>
          <cell r="E649" t="str">
            <v>L</v>
          </cell>
          <cell r="F649">
            <v>25942.48</v>
          </cell>
        </row>
        <row r="650">
          <cell r="B650">
            <v>112519</v>
          </cell>
          <cell r="C650">
            <v>40436</v>
          </cell>
          <cell r="D650">
            <v>31568</v>
          </cell>
          <cell r="E650" t="str">
            <v>L</v>
          </cell>
          <cell r="F650">
            <v>25585.86</v>
          </cell>
        </row>
        <row r="651">
          <cell r="B651">
            <v>112519</v>
          </cell>
          <cell r="C651">
            <v>40436</v>
          </cell>
          <cell r="D651">
            <v>32003</v>
          </cell>
          <cell r="E651" t="str">
            <v>L</v>
          </cell>
          <cell r="F651">
            <v>25890.43</v>
          </cell>
        </row>
        <row r="652">
          <cell r="B652">
            <v>112519</v>
          </cell>
          <cell r="C652">
            <v>40436</v>
          </cell>
          <cell r="D652">
            <v>32008</v>
          </cell>
          <cell r="E652" t="str">
            <v>L</v>
          </cell>
          <cell r="F652">
            <v>25942.48</v>
          </cell>
        </row>
        <row r="653">
          <cell r="B653">
            <v>112519</v>
          </cell>
          <cell r="C653">
            <v>40435</v>
          </cell>
          <cell r="D653">
            <v>31562</v>
          </cell>
          <cell r="E653" t="str">
            <v>L</v>
          </cell>
          <cell r="F653">
            <v>25581</v>
          </cell>
        </row>
        <row r="654">
          <cell r="B654">
            <v>112519</v>
          </cell>
          <cell r="C654">
            <v>40435</v>
          </cell>
          <cell r="D654">
            <v>31999</v>
          </cell>
          <cell r="E654" t="str">
            <v>L</v>
          </cell>
          <cell r="F654">
            <v>25887.19</v>
          </cell>
        </row>
        <row r="655">
          <cell r="B655">
            <v>112519</v>
          </cell>
          <cell r="C655">
            <v>40435</v>
          </cell>
          <cell r="D655">
            <v>32010</v>
          </cell>
          <cell r="E655" t="str">
            <v>L</v>
          </cell>
          <cell r="F655">
            <v>25896.09</v>
          </cell>
        </row>
        <row r="656">
          <cell r="B656">
            <v>112519</v>
          </cell>
          <cell r="C656">
            <v>40435</v>
          </cell>
          <cell r="D656">
            <v>32000</v>
          </cell>
          <cell r="E656" t="str">
            <v>L</v>
          </cell>
          <cell r="F656">
            <v>25936</v>
          </cell>
        </row>
        <row r="657">
          <cell r="B657">
            <v>112519</v>
          </cell>
          <cell r="C657">
            <v>40431</v>
          </cell>
          <cell r="D657">
            <v>25001</v>
          </cell>
          <cell r="E657" t="str">
            <v>L</v>
          </cell>
          <cell r="F657">
            <v>19850.79</v>
          </cell>
        </row>
        <row r="658">
          <cell r="B658">
            <v>112519</v>
          </cell>
          <cell r="C658">
            <v>40431</v>
          </cell>
          <cell r="D658">
            <v>32003</v>
          </cell>
          <cell r="E658" t="str">
            <v>L</v>
          </cell>
          <cell r="F658">
            <v>25410.38</v>
          </cell>
        </row>
        <row r="659">
          <cell r="B659">
            <v>112519</v>
          </cell>
          <cell r="C659">
            <v>40431</v>
          </cell>
          <cell r="D659">
            <v>32003</v>
          </cell>
          <cell r="E659" t="str">
            <v>L</v>
          </cell>
          <cell r="F659">
            <v>25410.38</v>
          </cell>
        </row>
        <row r="660">
          <cell r="B660">
            <v>112519</v>
          </cell>
          <cell r="C660">
            <v>40430</v>
          </cell>
          <cell r="D660">
            <v>32009</v>
          </cell>
          <cell r="E660" t="str">
            <v>L</v>
          </cell>
          <cell r="F660">
            <v>25415.15</v>
          </cell>
        </row>
        <row r="661">
          <cell r="B661">
            <v>112519</v>
          </cell>
          <cell r="C661">
            <v>40430</v>
          </cell>
          <cell r="D661">
            <v>32012</v>
          </cell>
          <cell r="E661" t="str">
            <v>L</v>
          </cell>
          <cell r="F661">
            <v>25417.53</v>
          </cell>
        </row>
        <row r="662">
          <cell r="B662">
            <v>112519</v>
          </cell>
          <cell r="C662">
            <v>40430</v>
          </cell>
          <cell r="D662">
            <v>32012</v>
          </cell>
          <cell r="E662" t="str">
            <v>L</v>
          </cell>
          <cell r="F662">
            <v>25417.53</v>
          </cell>
        </row>
        <row r="663">
          <cell r="B663">
            <v>112519</v>
          </cell>
          <cell r="C663">
            <v>40429</v>
          </cell>
          <cell r="D663">
            <v>32005</v>
          </cell>
          <cell r="E663" t="str">
            <v>L</v>
          </cell>
          <cell r="F663">
            <v>25411.97</v>
          </cell>
        </row>
        <row r="664">
          <cell r="B664">
            <v>112519</v>
          </cell>
          <cell r="C664">
            <v>40429</v>
          </cell>
          <cell r="D664">
            <v>32007</v>
          </cell>
          <cell r="E664" t="str">
            <v>L</v>
          </cell>
          <cell r="F664">
            <v>25413.56</v>
          </cell>
        </row>
        <row r="665">
          <cell r="B665">
            <v>112519</v>
          </cell>
          <cell r="C665">
            <v>40428</v>
          </cell>
          <cell r="D665">
            <v>32001</v>
          </cell>
          <cell r="E665" t="str">
            <v>L</v>
          </cell>
          <cell r="F665">
            <v>25408.79</v>
          </cell>
        </row>
        <row r="666">
          <cell r="B666">
            <v>112519</v>
          </cell>
          <cell r="C666">
            <v>40428</v>
          </cell>
          <cell r="D666">
            <v>32004</v>
          </cell>
          <cell r="E666" t="str">
            <v>L</v>
          </cell>
          <cell r="F666">
            <v>25411.18</v>
          </cell>
        </row>
        <row r="667">
          <cell r="B667">
            <v>112519</v>
          </cell>
          <cell r="C667">
            <v>40428</v>
          </cell>
          <cell r="D667">
            <v>32009</v>
          </cell>
          <cell r="E667" t="str">
            <v>L</v>
          </cell>
          <cell r="F667">
            <v>25415.15</v>
          </cell>
        </row>
        <row r="668">
          <cell r="B668">
            <v>112519</v>
          </cell>
          <cell r="C668">
            <v>40428</v>
          </cell>
          <cell r="D668">
            <v>54669</v>
          </cell>
          <cell r="E668" t="str">
            <v>L</v>
          </cell>
          <cell r="F668">
            <v>43601.84</v>
          </cell>
        </row>
        <row r="669">
          <cell r="B669">
            <v>112519</v>
          </cell>
          <cell r="C669">
            <v>40427</v>
          </cell>
          <cell r="D669">
            <v>32015</v>
          </cell>
          <cell r="E669" t="str">
            <v>L</v>
          </cell>
          <cell r="F669">
            <v>25419.91</v>
          </cell>
        </row>
        <row r="670">
          <cell r="B670">
            <v>112519</v>
          </cell>
          <cell r="C670">
            <v>40427</v>
          </cell>
          <cell r="D670">
            <v>32016</v>
          </cell>
          <cell r="E670" t="str">
            <v>L</v>
          </cell>
          <cell r="F670">
            <v>25420.7</v>
          </cell>
        </row>
        <row r="671">
          <cell r="B671">
            <v>112519</v>
          </cell>
          <cell r="C671">
            <v>40424</v>
          </cell>
          <cell r="D671">
            <v>31519</v>
          </cell>
          <cell r="E671" t="str">
            <v>L</v>
          </cell>
          <cell r="F671">
            <v>25152.16</v>
          </cell>
        </row>
        <row r="672">
          <cell r="B672">
            <v>112519</v>
          </cell>
          <cell r="C672">
            <v>40424</v>
          </cell>
          <cell r="D672">
            <v>31572</v>
          </cell>
          <cell r="E672" t="str">
            <v>L</v>
          </cell>
          <cell r="F672">
            <v>25194.46</v>
          </cell>
        </row>
        <row r="673">
          <cell r="B673">
            <v>112519</v>
          </cell>
          <cell r="C673">
            <v>40424</v>
          </cell>
          <cell r="D673">
            <v>32011</v>
          </cell>
          <cell r="E673" t="str">
            <v>L</v>
          </cell>
          <cell r="F673">
            <v>25544.78</v>
          </cell>
        </row>
        <row r="674">
          <cell r="B674">
            <v>112519</v>
          </cell>
          <cell r="C674">
            <v>40423</v>
          </cell>
          <cell r="D674">
            <v>31512</v>
          </cell>
          <cell r="E674" t="str">
            <v>L</v>
          </cell>
          <cell r="F674">
            <v>25146.58</v>
          </cell>
        </row>
        <row r="675">
          <cell r="B675">
            <v>112519</v>
          </cell>
          <cell r="C675">
            <v>40423</v>
          </cell>
          <cell r="D675">
            <v>31561</v>
          </cell>
          <cell r="E675" t="str">
            <v>L</v>
          </cell>
          <cell r="F675">
            <v>25185.68</v>
          </cell>
        </row>
        <row r="676">
          <cell r="B676">
            <v>112519</v>
          </cell>
          <cell r="C676">
            <v>40422</v>
          </cell>
          <cell r="D676">
            <v>31502</v>
          </cell>
          <cell r="E676" t="str">
            <v>L</v>
          </cell>
          <cell r="F676">
            <v>25138.6</v>
          </cell>
        </row>
        <row r="677">
          <cell r="B677">
            <v>112519</v>
          </cell>
          <cell r="C677">
            <v>40422</v>
          </cell>
          <cell r="D677">
            <v>31569</v>
          </cell>
          <cell r="E677" t="str">
            <v>L</v>
          </cell>
          <cell r="F677">
            <v>25192.06</v>
          </cell>
        </row>
        <row r="678">
          <cell r="D678">
            <v>1780945</v>
          </cell>
          <cell r="F678">
            <v>1424583.9000000001</v>
          </cell>
        </row>
        <row r="679">
          <cell r="B679">
            <v>112519</v>
          </cell>
          <cell r="C679">
            <v>40421</v>
          </cell>
          <cell r="D679">
            <v>31505</v>
          </cell>
          <cell r="E679" t="str">
            <v>L</v>
          </cell>
          <cell r="F679">
            <v>25140.99</v>
          </cell>
        </row>
        <row r="680">
          <cell r="B680">
            <v>112519</v>
          </cell>
          <cell r="C680">
            <v>40421</v>
          </cell>
          <cell r="D680">
            <v>31568</v>
          </cell>
          <cell r="E680" t="str">
            <v>L</v>
          </cell>
          <cell r="F680">
            <v>25191.26</v>
          </cell>
        </row>
        <row r="681">
          <cell r="B681">
            <v>112519</v>
          </cell>
          <cell r="C681">
            <v>40421</v>
          </cell>
          <cell r="D681">
            <v>32002</v>
          </cell>
          <cell r="E681" t="str">
            <v>L</v>
          </cell>
          <cell r="F681">
            <v>25537.599999999999</v>
          </cell>
        </row>
        <row r="682">
          <cell r="B682">
            <v>112519</v>
          </cell>
          <cell r="C682">
            <v>40420</v>
          </cell>
          <cell r="D682">
            <v>12</v>
          </cell>
          <cell r="E682" t="str">
            <v>L</v>
          </cell>
          <cell r="F682">
            <v>9.59</v>
          </cell>
        </row>
        <row r="683">
          <cell r="B683">
            <v>112519</v>
          </cell>
          <cell r="C683">
            <v>40417</v>
          </cell>
          <cell r="D683">
            <v>31505</v>
          </cell>
          <cell r="E683" t="str">
            <v>L</v>
          </cell>
          <cell r="F683">
            <v>25204</v>
          </cell>
        </row>
        <row r="684">
          <cell r="B684">
            <v>112519</v>
          </cell>
          <cell r="C684">
            <v>40417</v>
          </cell>
          <cell r="D684">
            <v>31763</v>
          </cell>
          <cell r="E684" t="str">
            <v>L</v>
          </cell>
          <cell r="F684">
            <v>25410.400000000001</v>
          </cell>
        </row>
        <row r="685">
          <cell r="B685">
            <v>112519</v>
          </cell>
          <cell r="C685">
            <v>40416</v>
          </cell>
          <cell r="D685">
            <v>32006</v>
          </cell>
          <cell r="E685" t="str">
            <v>L</v>
          </cell>
          <cell r="F685">
            <v>25604.799999999999</v>
          </cell>
        </row>
        <row r="686">
          <cell r="B686">
            <v>112519</v>
          </cell>
          <cell r="C686">
            <v>40416</v>
          </cell>
          <cell r="D686">
            <v>32007</v>
          </cell>
          <cell r="E686" t="str">
            <v>L</v>
          </cell>
          <cell r="F686">
            <v>25605.599999999999</v>
          </cell>
        </row>
        <row r="687">
          <cell r="B687">
            <v>112519</v>
          </cell>
          <cell r="C687">
            <v>40415</v>
          </cell>
          <cell r="D687">
            <v>31524</v>
          </cell>
          <cell r="E687" t="str">
            <v>L</v>
          </cell>
          <cell r="F687">
            <v>25219.200000000001</v>
          </cell>
        </row>
        <row r="688">
          <cell r="B688">
            <v>112519</v>
          </cell>
          <cell r="C688">
            <v>40415</v>
          </cell>
          <cell r="D688">
            <v>31566</v>
          </cell>
          <cell r="E688" t="str">
            <v>L</v>
          </cell>
          <cell r="F688">
            <v>25252.799999999999</v>
          </cell>
        </row>
        <row r="689">
          <cell r="B689">
            <v>112519</v>
          </cell>
          <cell r="C689">
            <v>40415</v>
          </cell>
          <cell r="D689">
            <v>31850</v>
          </cell>
          <cell r="E689" t="str">
            <v>L</v>
          </cell>
          <cell r="F689">
            <v>25480</v>
          </cell>
        </row>
        <row r="690">
          <cell r="B690">
            <v>112519</v>
          </cell>
          <cell r="C690">
            <v>40414</v>
          </cell>
          <cell r="D690">
            <v>31522</v>
          </cell>
          <cell r="E690" t="str">
            <v>L</v>
          </cell>
          <cell r="F690">
            <v>25217.599999999999</v>
          </cell>
        </row>
        <row r="691">
          <cell r="B691">
            <v>112519</v>
          </cell>
          <cell r="C691">
            <v>40414</v>
          </cell>
          <cell r="D691">
            <v>31572</v>
          </cell>
          <cell r="E691" t="str">
            <v>L</v>
          </cell>
          <cell r="F691">
            <v>25257.599999999999</v>
          </cell>
        </row>
        <row r="692">
          <cell r="B692">
            <v>112519</v>
          </cell>
          <cell r="C692">
            <v>40414</v>
          </cell>
          <cell r="D692">
            <v>31966</v>
          </cell>
          <cell r="E692" t="str">
            <v>L</v>
          </cell>
          <cell r="F692">
            <v>25572.799999999999</v>
          </cell>
        </row>
        <row r="693">
          <cell r="B693">
            <v>112519</v>
          </cell>
          <cell r="C693">
            <v>40410</v>
          </cell>
          <cell r="D693">
            <v>32002</v>
          </cell>
          <cell r="E693" t="str">
            <v>L</v>
          </cell>
          <cell r="F693">
            <v>25633.599999999999</v>
          </cell>
        </row>
        <row r="694">
          <cell r="B694">
            <v>112519</v>
          </cell>
          <cell r="C694">
            <v>40410</v>
          </cell>
          <cell r="D694">
            <v>32012</v>
          </cell>
          <cell r="E694" t="str">
            <v>L</v>
          </cell>
          <cell r="F694">
            <v>25641.61</v>
          </cell>
        </row>
        <row r="695">
          <cell r="B695">
            <v>112519</v>
          </cell>
          <cell r="C695">
            <v>40409</v>
          </cell>
          <cell r="D695">
            <v>31858</v>
          </cell>
          <cell r="E695" t="str">
            <v>L</v>
          </cell>
          <cell r="F695">
            <v>25518.26</v>
          </cell>
        </row>
        <row r="696">
          <cell r="B696">
            <v>112519</v>
          </cell>
          <cell r="C696">
            <v>40409</v>
          </cell>
          <cell r="D696">
            <v>32005</v>
          </cell>
          <cell r="E696" t="str">
            <v>L</v>
          </cell>
          <cell r="F696">
            <v>25636.01</v>
          </cell>
        </row>
        <row r="697">
          <cell r="B697">
            <v>112519</v>
          </cell>
          <cell r="C697">
            <v>40408</v>
          </cell>
          <cell r="D697">
            <v>32004</v>
          </cell>
          <cell r="E697" t="str">
            <v>L</v>
          </cell>
          <cell r="F697">
            <v>25635.200000000001</v>
          </cell>
        </row>
        <row r="698">
          <cell r="B698">
            <v>112519</v>
          </cell>
          <cell r="C698">
            <v>40408</v>
          </cell>
          <cell r="D698">
            <v>32016</v>
          </cell>
          <cell r="E698" t="str">
            <v>L</v>
          </cell>
          <cell r="F698">
            <v>25644.82</v>
          </cell>
        </row>
        <row r="699">
          <cell r="B699">
            <v>112519</v>
          </cell>
          <cell r="C699">
            <v>40407</v>
          </cell>
          <cell r="D699">
            <v>32007</v>
          </cell>
          <cell r="E699" t="str">
            <v>L</v>
          </cell>
          <cell r="F699">
            <v>25637.61</v>
          </cell>
        </row>
        <row r="700">
          <cell r="B700">
            <v>112519</v>
          </cell>
          <cell r="C700">
            <v>40407</v>
          </cell>
          <cell r="D700">
            <v>32009</v>
          </cell>
          <cell r="E700" t="str">
            <v>L</v>
          </cell>
          <cell r="F700">
            <v>25639.21</v>
          </cell>
        </row>
        <row r="701">
          <cell r="B701">
            <v>112519</v>
          </cell>
          <cell r="C701">
            <v>40407</v>
          </cell>
          <cell r="D701">
            <v>32012</v>
          </cell>
          <cell r="E701" t="str">
            <v>L</v>
          </cell>
          <cell r="F701">
            <v>25641.61</v>
          </cell>
        </row>
        <row r="702">
          <cell r="B702">
            <v>112519</v>
          </cell>
          <cell r="C702">
            <v>40403</v>
          </cell>
          <cell r="D702">
            <v>32011</v>
          </cell>
          <cell r="E702" t="str">
            <v>L</v>
          </cell>
          <cell r="F702">
            <v>25416.73</v>
          </cell>
        </row>
        <row r="703">
          <cell r="B703">
            <v>112519</v>
          </cell>
          <cell r="C703">
            <v>40403</v>
          </cell>
          <cell r="D703">
            <v>32011</v>
          </cell>
          <cell r="E703" t="str">
            <v>L</v>
          </cell>
          <cell r="F703">
            <v>25416.73</v>
          </cell>
        </row>
        <row r="704">
          <cell r="B704">
            <v>112519</v>
          </cell>
          <cell r="C704">
            <v>40402</v>
          </cell>
          <cell r="D704">
            <v>31700</v>
          </cell>
          <cell r="E704" t="str">
            <v>L</v>
          </cell>
          <cell r="F704">
            <v>25169.8</v>
          </cell>
        </row>
        <row r="705">
          <cell r="B705">
            <v>112519</v>
          </cell>
          <cell r="C705">
            <v>40402</v>
          </cell>
          <cell r="D705">
            <v>32007</v>
          </cell>
          <cell r="E705" t="str">
            <v>L</v>
          </cell>
          <cell r="F705">
            <v>25413.56</v>
          </cell>
        </row>
        <row r="706">
          <cell r="B706">
            <v>112519</v>
          </cell>
          <cell r="C706">
            <v>40401</v>
          </cell>
          <cell r="D706">
            <v>32006</v>
          </cell>
          <cell r="E706" t="str">
            <v>L</v>
          </cell>
          <cell r="F706">
            <v>25412.76</v>
          </cell>
        </row>
        <row r="707">
          <cell r="B707">
            <v>112519</v>
          </cell>
          <cell r="C707">
            <v>40401</v>
          </cell>
          <cell r="D707">
            <v>32008</v>
          </cell>
          <cell r="E707" t="str">
            <v>L</v>
          </cell>
          <cell r="F707">
            <v>25414.35</v>
          </cell>
        </row>
        <row r="708">
          <cell r="B708">
            <v>112519</v>
          </cell>
          <cell r="C708">
            <v>40400</v>
          </cell>
          <cell r="D708">
            <v>32006</v>
          </cell>
          <cell r="E708" t="str">
            <v>L</v>
          </cell>
          <cell r="F708">
            <v>25412.76</v>
          </cell>
        </row>
        <row r="709">
          <cell r="B709">
            <v>112519</v>
          </cell>
          <cell r="C709">
            <v>40400</v>
          </cell>
          <cell r="D709">
            <v>32006</v>
          </cell>
          <cell r="E709" t="str">
            <v>L</v>
          </cell>
          <cell r="F709">
            <v>25412.76</v>
          </cell>
        </row>
        <row r="710">
          <cell r="B710">
            <v>112519</v>
          </cell>
          <cell r="C710">
            <v>40400</v>
          </cell>
          <cell r="D710">
            <v>32008</v>
          </cell>
          <cell r="E710" t="str">
            <v>L</v>
          </cell>
          <cell r="F710">
            <v>25414.35</v>
          </cell>
        </row>
        <row r="711">
          <cell r="B711">
            <v>112519</v>
          </cell>
          <cell r="C711">
            <v>40396</v>
          </cell>
          <cell r="D711">
            <v>32006</v>
          </cell>
          <cell r="E711" t="str">
            <v>L</v>
          </cell>
          <cell r="F711">
            <v>25412.76</v>
          </cell>
        </row>
        <row r="712">
          <cell r="B712">
            <v>112519</v>
          </cell>
          <cell r="C712">
            <v>40395</v>
          </cell>
          <cell r="D712">
            <v>32006</v>
          </cell>
          <cell r="E712" t="str">
            <v>L</v>
          </cell>
          <cell r="F712">
            <v>25412.76</v>
          </cell>
        </row>
        <row r="713">
          <cell r="B713">
            <v>112519</v>
          </cell>
          <cell r="C713">
            <v>40395</v>
          </cell>
          <cell r="D713">
            <v>32019</v>
          </cell>
          <cell r="E713" t="str">
            <v>L</v>
          </cell>
          <cell r="F713">
            <v>25423.09</v>
          </cell>
        </row>
        <row r="714">
          <cell r="B714">
            <v>112519</v>
          </cell>
          <cell r="C714">
            <v>40395</v>
          </cell>
          <cell r="D714">
            <v>32007</v>
          </cell>
          <cell r="E714" t="str">
            <v>L</v>
          </cell>
          <cell r="F714">
            <v>25477.57</v>
          </cell>
        </row>
        <row r="715">
          <cell r="B715">
            <v>112519</v>
          </cell>
          <cell r="C715">
            <v>40394</v>
          </cell>
          <cell r="D715">
            <v>32010</v>
          </cell>
          <cell r="E715" t="str">
            <v>L</v>
          </cell>
          <cell r="F715">
            <v>25415.94</v>
          </cell>
        </row>
        <row r="716">
          <cell r="B716">
            <v>112519</v>
          </cell>
          <cell r="C716">
            <v>40394</v>
          </cell>
          <cell r="D716">
            <v>32013</v>
          </cell>
          <cell r="E716" t="str">
            <v>L</v>
          </cell>
          <cell r="F716">
            <v>25418.32</v>
          </cell>
        </row>
        <row r="717">
          <cell r="B717">
            <v>112519</v>
          </cell>
          <cell r="C717">
            <v>40394</v>
          </cell>
          <cell r="D717">
            <v>32014</v>
          </cell>
          <cell r="E717" t="str">
            <v>L</v>
          </cell>
          <cell r="F717">
            <v>25419.119999999999</v>
          </cell>
        </row>
        <row r="718">
          <cell r="B718">
            <v>112519</v>
          </cell>
          <cell r="C718">
            <v>40394</v>
          </cell>
          <cell r="D718">
            <v>32014</v>
          </cell>
          <cell r="E718" t="str">
            <v>L</v>
          </cell>
          <cell r="F718">
            <v>25419.119999999999</v>
          </cell>
        </row>
        <row r="719">
          <cell r="B719">
            <v>112519</v>
          </cell>
          <cell r="C719">
            <v>40393</v>
          </cell>
          <cell r="D719">
            <v>1903</v>
          </cell>
          <cell r="E719" t="str">
            <v>L</v>
          </cell>
          <cell r="F719">
            <v>1513.12</v>
          </cell>
        </row>
        <row r="720">
          <cell r="B720">
            <v>112519</v>
          </cell>
          <cell r="C720">
            <v>40393</v>
          </cell>
          <cell r="D720">
            <v>31998</v>
          </cell>
          <cell r="E720" t="str">
            <v>L</v>
          </cell>
          <cell r="F720">
            <v>25406.41</v>
          </cell>
        </row>
        <row r="721">
          <cell r="B721">
            <v>112519</v>
          </cell>
          <cell r="C721">
            <v>40393</v>
          </cell>
          <cell r="D721">
            <v>32004</v>
          </cell>
          <cell r="E721" t="str">
            <v>L</v>
          </cell>
          <cell r="F721">
            <v>25411.18</v>
          </cell>
        </row>
        <row r="722">
          <cell r="B722">
            <v>112519</v>
          </cell>
          <cell r="C722">
            <v>40393</v>
          </cell>
          <cell r="D722">
            <v>32010</v>
          </cell>
          <cell r="E722" t="str">
            <v>L</v>
          </cell>
          <cell r="F722">
            <v>25479.96</v>
          </cell>
        </row>
        <row r="723">
          <cell r="B723">
            <v>112519</v>
          </cell>
          <cell r="C723">
            <v>40393</v>
          </cell>
          <cell r="D723">
            <v>32015</v>
          </cell>
          <cell r="E723" t="str">
            <v>L</v>
          </cell>
          <cell r="F723">
            <v>25483.94</v>
          </cell>
        </row>
        <row r="724">
          <cell r="D724">
            <v>1374075</v>
          </cell>
          <cell r="F724">
            <v>1095509.2599999998</v>
          </cell>
        </row>
        <row r="725">
          <cell r="B725">
            <v>112519</v>
          </cell>
          <cell r="C725">
            <v>40389</v>
          </cell>
          <cell r="D725">
            <v>31571</v>
          </cell>
          <cell r="E725" t="str">
            <v>L</v>
          </cell>
          <cell r="F725">
            <v>25162.09</v>
          </cell>
        </row>
        <row r="726">
          <cell r="B726">
            <v>112519</v>
          </cell>
          <cell r="C726">
            <v>40389</v>
          </cell>
          <cell r="D726">
            <v>32008</v>
          </cell>
          <cell r="E726" t="str">
            <v>L</v>
          </cell>
          <cell r="F726">
            <v>25510.38</v>
          </cell>
        </row>
        <row r="727">
          <cell r="B727">
            <v>112519</v>
          </cell>
          <cell r="C727">
            <v>40388</v>
          </cell>
          <cell r="D727">
            <v>31508</v>
          </cell>
          <cell r="E727" t="str">
            <v>L</v>
          </cell>
          <cell r="F727">
            <v>25111.88</v>
          </cell>
        </row>
        <row r="728">
          <cell r="B728">
            <v>112519</v>
          </cell>
          <cell r="C728">
            <v>40388</v>
          </cell>
          <cell r="D728">
            <v>32007</v>
          </cell>
          <cell r="E728" t="str">
            <v>L</v>
          </cell>
          <cell r="F728">
            <v>25509.58</v>
          </cell>
        </row>
        <row r="729">
          <cell r="B729">
            <v>112519</v>
          </cell>
          <cell r="C729">
            <v>40387</v>
          </cell>
          <cell r="D729">
            <v>31995</v>
          </cell>
          <cell r="E729" t="str">
            <v>L</v>
          </cell>
          <cell r="F729">
            <v>25500.02</v>
          </cell>
        </row>
        <row r="730">
          <cell r="B730">
            <v>112519</v>
          </cell>
          <cell r="C730">
            <v>40387</v>
          </cell>
          <cell r="D730">
            <v>32003</v>
          </cell>
          <cell r="E730" t="str">
            <v>L</v>
          </cell>
          <cell r="F730">
            <v>25506.39</v>
          </cell>
        </row>
        <row r="731">
          <cell r="B731">
            <v>112519</v>
          </cell>
          <cell r="C731">
            <v>40387</v>
          </cell>
          <cell r="D731">
            <v>32012</v>
          </cell>
          <cell r="E731" t="str">
            <v>L</v>
          </cell>
          <cell r="F731">
            <v>25513.56</v>
          </cell>
        </row>
        <row r="732">
          <cell r="B732">
            <v>112519</v>
          </cell>
          <cell r="C732">
            <v>40386</v>
          </cell>
          <cell r="D732">
            <v>32002</v>
          </cell>
          <cell r="E732" t="str">
            <v>L</v>
          </cell>
          <cell r="F732">
            <v>25505.59</v>
          </cell>
        </row>
        <row r="733">
          <cell r="B733">
            <v>112519</v>
          </cell>
          <cell r="C733">
            <v>40386</v>
          </cell>
          <cell r="D733">
            <v>32002</v>
          </cell>
          <cell r="E733" t="str">
            <v>L</v>
          </cell>
          <cell r="F733">
            <v>25505.59</v>
          </cell>
        </row>
        <row r="734">
          <cell r="B734">
            <v>112519</v>
          </cell>
          <cell r="C734">
            <v>40386</v>
          </cell>
          <cell r="D734">
            <v>32007</v>
          </cell>
          <cell r="E734" t="str">
            <v>L</v>
          </cell>
          <cell r="F734">
            <v>25509.58</v>
          </cell>
        </row>
        <row r="735">
          <cell r="B735">
            <v>112519</v>
          </cell>
          <cell r="C735">
            <v>40386</v>
          </cell>
          <cell r="D735">
            <v>32016</v>
          </cell>
          <cell r="E735" t="str">
            <v>L</v>
          </cell>
          <cell r="F735">
            <v>25516.75</v>
          </cell>
        </row>
        <row r="736">
          <cell r="B736">
            <v>112519</v>
          </cell>
          <cell r="C736">
            <v>40382</v>
          </cell>
          <cell r="D736">
            <v>32010</v>
          </cell>
          <cell r="E736" t="str">
            <v>L</v>
          </cell>
          <cell r="F736">
            <v>25255.89</v>
          </cell>
        </row>
        <row r="737">
          <cell r="B737">
            <v>112519</v>
          </cell>
          <cell r="C737">
            <v>40382</v>
          </cell>
          <cell r="D737">
            <v>32015</v>
          </cell>
          <cell r="E737" t="str">
            <v>L</v>
          </cell>
          <cell r="F737">
            <v>25259.84</v>
          </cell>
        </row>
        <row r="738">
          <cell r="B738">
            <v>112519</v>
          </cell>
          <cell r="C738">
            <v>40381</v>
          </cell>
          <cell r="D738">
            <v>32011</v>
          </cell>
          <cell r="E738" t="str">
            <v>L</v>
          </cell>
          <cell r="F738">
            <v>25256.68</v>
          </cell>
        </row>
        <row r="739">
          <cell r="B739">
            <v>112519</v>
          </cell>
          <cell r="C739">
            <v>40381</v>
          </cell>
          <cell r="D739">
            <v>32014</v>
          </cell>
          <cell r="E739" t="str">
            <v>L</v>
          </cell>
          <cell r="F739">
            <v>25259.05</v>
          </cell>
        </row>
        <row r="740">
          <cell r="B740">
            <v>112519</v>
          </cell>
          <cell r="C740">
            <v>40380</v>
          </cell>
          <cell r="D740">
            <v>32007</v>
          </cell>
          <cell r="E740" t="str">
            <v>L</v>
          </cell>
          <cell r="F740">
            <v>25253.52</v>
          </cell>
        </row>
        <row r="741">
          <cell r="B741">
            <v>112519</v>
          </cell>
          <cell r="C741">
            <v>40380</v>
          </cell>
          <cell r="D741">
            <v>32008</v>
          </cell>
          <cell r="E741" t="str">
            <v>L</v>
          </cell>
          <cell r="F741">
            <v>25254.31</v>
          </cell>
        </row>
        <row r="742">
          <cell r="B742">
            <v>112519</v>
          </cell>
          <cell r="C742">
            <v>40380</v>
          </cell>
          <cell r="D742">
            <v>32014</v>
          </cell>
          <cell r="E742" t="str">
            <v>L</v>
          </cell>
          <cell r="F742">
            <v>25259.05</v>
          </cell>
        </row>
        <row r="743">
          <cell r="B743">
            <v>112519</v>
          </cell>
          <cell r="C743">
            <v>40380</v>
          </cell>
          <cell r="D743">
            <v>32019</v>
          </cell>
          <cell r="E743" t="str">
            <v>L</v>
          </cell>
          <cell r="F743">
            <v>25262.99</v>
          </cell>
        </row>
        <row r="744">
          <cell r="B744">
            <v>112519</v>
          </cell>
          <cell r="C744">
            <v>40379</v>
          </cell>
          <cell r="D744">
            <v>11</v>
          </cell>
          <cell r="E744" t="str">
            <v>L</v>
          </cell>
          <cell r="F744">
            <v>8.74</v>
          </cell>
        </row>
        <row r="745">
          <cell r="B745">
            <v>112519</v>
          </cell>
          <cell r="C745">
            <v>40379</v>
          </cell>
          <cell r="D745">
            <v>15</v>
          </cell>
          <cell r="E745" t="str">
            <v>L</v>
          </cell>
          <cell r="F745">
            <v>11.92</v>
          </cell>
        </row>
        <row r="746">
          <cell r="B746">
            <v>112519</v>
          </cell>
          <cell r="C746">
            <v>40379</v>
          </cell>
          <cell r="D746">
            <v>25</v>
          </cell>
          <cell r="E746" t="str">
            <v>L</v>
          </cell>
          <cell r="F746">
            <v>19.87</v>
          </cell>
        </row>
        <row r="747">
          <cell r="B747">
            <v>112519</v>
          </cell>
          <cell r="C747">
            <v>40379</v>
          </cell>
          <cell r="D747">
            <v>39</v>
          </cell>
          <cell r="E747" t="str">
            <v>L</v>
          </cell>
          <cell r="F747">
            <v>31</v>
          </cell>
        </row>
        <row r="748">
          <cell r="B748">
            <v>112519</v>
          </cell>
          <cell r="C748">
            <v>40379</v>
          </cell>
          <cell r="D748">
            <v>41</v>
          </cell>
          <cell r="E748" t="str">
            <v>L</v>
          </cell>
          <cell r="F748">
            <v>32.590000000000003</v>
          </cell>
        </row>
        <row r="749">
          <cell r="B749">
            <v>112519</v>
          </cell>
          <cell r="C749">
            <v>40379</v>
          </cell>
          <cell r="D749">
            <v>366</v>
          </cell>
          <cell r="E749" t="str">
            <v>L</v>
          </cell>
          <cell r="F749">
            <v>290.94</v>
          </cell>
        </row>
        <row r="750">
          <cell r="B750">
            <v>112519</v>
          </cell>
          <cell r="C750">
            <v>40379</v>
          </cell>
          <cell r="D750">
            <v>32003</v>
          </cell>
          <cell r="E750" t="str">
            <v>L</v>
          </cell>
          <cell r="F750">
            <v>25250.37</v>
          </cell>
        </row>
        <row r="751">
          <cell r="B751">
            <v>112519</v>
          </cell>
          <cell r="C751">
            <v>40379</v>
          </cell>
          <cell r="D751">
            <v>32008</v>
          </cell>
          <cell r="E751" t="str">
            <v>L</v>
          </cell>
          <cell r="F751">
            <v>25254.31</v>
          </cell>
        </row>
        <row r="752">
          <cell r="B752">
            <v>112519</v>
          </cell>
          <cell r="C752">
            <v>40379</v>
          </cell>
          <cell r="D752">
            <v>32012</v>
          </cell>
          <cell r="E752" t="str">
            <v>L</v>
          </cell>
          <cell r="F752">
            <v>25257.47</v>
          </cell>
        </row>
        <row r="753">
          <cell r="B753">
            <v>112519</v>
          </cell>
          <cell r="C753">
            <v>40379</v>
          </cell>
          <cell r="D753">
            <v>32014</v>
          </cell>
          <cell r="E753" t="str">
            <v>L</v>
          </cell>
          <cell r="F753">
            <v>25259.05</v>
          </cell>
        </row>
        <row r="754">
          <cell r="B754">
            <v>112519</v>
          </cell>
          <cell r="C754">
            <v>40379</v>
          </cell>
          <cell r="D754">
            <v>60474</v>
          </cell>
          <cell r="E754" t="str">
            <v>L</v>
          </cell>
          <cell r="F754">
            <v>48071.06</v>
          </cell>
        </row>
        <row r="755">
          <cell r="B755">
            <v>112519</v>
          </cell>
          <cell r="C755">
            <v>40375</v>
          </cell>
          <cell r="D755">
            <v>31999</v>
          </cell>
          <cell r="E755" t="str">
            <v>L</v>
          </cell>
          <cell r="F755">
            <v>25407.21</v>
          </cell>
        </row>
        <row r="756">
          <cell r="B756">
            <v>112519</v>
          </cell>
          <cell r="C756">
            <v>40375</v>
          </cell>
          <cell r="D756">
            <v>32003</v>
          </cell>
          <cell r="E756" t="str">
            <v>L</v>
          </cell>
          <cell r="F756">
            <v>25410.38</v>
          </cell>
        </row>
        <row r="757">
          <cell r="B757">
            <v>112519</v>
          </cell>
          <cell r="C757">
            <v>40374</v>
          </cell>
          <cell r="D757">
            <v>32006</v>
          </cell>
          <cell r="E757" t="str">
            <v>L</v>
          </cell>
          <cell r="F757">
            <v>25412.76</v>
          </cell>
        </row>
        <row r="758">
          <cell r="B758">
            <v>112519</v>
          </cell>
          <cell r="C758">
            <v>40374</v>
          </cell>
          <cell r="D758">
            <v>32011</v>
          </cell>
          <cell r="E758" t="str">
            <v>L</v>
          </cell>
          <cell r="F758">
            <v>25416.73</v>
          </cell>
        </row>
        <row r="759">
          <cell r="B759">
            <v>112519</v>
          </cell>
          <cell r="C759">
            <v>40373</v>
          </cell>
          <cell r="D759">
            <v>28955</v>
          </cell>
          <cell r="E759" t="str">
            <v>L</v>
          </cell>
          <cell r="F759">
            <v>23141.57</v>
          </cell>
        </row>
        <row r="760">
          <cell r="B760">
            <v>112519</v>
          </cell>
          <cell r="C760">
            <v>40373</v>
          </cell>
          <cell r="D760">
            <v>32003</v>
          </cell>
          <cell r="E760" t="str">
            <v>L</v>
          </cell>
          <cell r="F760">
            <v>25410.38</v>
          </cell>
        </row>
        <row r="761">
          <cell r="B761">
            <v>112519</v>
          </cell>
          <cell r="C761">
            <v>40373</v>
          </cell>
          <cell r="D761">
            <v>32004</v>
          </cell>
          <cell r="E761" t="str">
            <v>L</v>
          </cell>
          <cell r="F761">
            <v>25411.18</v>
          </cell>
        </row>
        <row r="762">
          <cell r="B762">
            <v>112519</v>
          </cell>
          <cell r="C762">
            <v>40373</v>
          </cell>
          <cell r="D762">
            <v>32017</v>
          </cell>
          <cell r="E762" t="str">
            <v>L</v>
          </cell>
          <cell r="F762">
            <v>25421.5</v>
          </cell>
        </row>
        <row r="763">
          <cell r="B763">
            <v>112519</v>
          </cell>
          <cell r="C763">
            <v>40372</v>
          </cell>
          <cell r="D763">
            <v>32006</v>
          </cell>
          <cell r="E763" t="str">
            <v>L</v>
          </cell>
          <cell r="F763">
            <v>25412.76</v>
          </cell>
        </row>
        <row r="764">
          <cell r="B764">
            <v>112519</v>
          </cell>
          <cell r="C764">
            <v>40372</v>
          </cell>
          <cell r="D764">
            <v>32007</v>
          </cell>
          <cell r="E764" t="str">
            <v>L</v>
          </cell>
          <cell r="F764">
            <v>25413.56</v>
          </cell>
        </row>
        <row r="765">
          <cell r="B765">
            <v>112519</v>
          </cell>
          <cell r="C765">
            <v>40372</v>
          </cell>
          <cell r="D765">
            <v>32009</v>
          </cell>
          <cell r="E765" t="str">
            <v>L</v>
          </cell>
          <cell r="F765">
            <v>25415.15</v>
          </cell>
        </row>
        <row r="766">
          <cell r="B766">
            <v>112519</v>
          </cell>
          <cell r="C766">
            <v>40372</v>
          </cell>
          <cell r="D766">
            <v>32018</v>
          </cell>
          <cell r="E766" t="str">
            <v>L</v>
          </cell>
          <cell r="F766">
            <v>25422.29</v>
          </cell>
        </row>
        <row r="767">
          <cell r="B767">
            <v>112519</v>
          </cell>
          <cell r="C767">
            <v>40368</v>
          </cell>
          <cell r="D767">
            <v>29768</v>
          </cell>
          <cell r="E767" t="str">
            <v>L</v>
          </cell>
          <cell r="F767">
            <v>23635.79</v>
          </cell>
        </row>
        <row r="768">
          <cell r="B768">
            <v>112519</v>
          </cell>
          <cell r="C768">
            <v>40368</v>
          </cell>
          <cell r="D768">
            <v>32005</v>
          </cell>
          <cell r="E768" t="str">
            <v>L</v>
          </cell>
          <cell r="F768">
            <v>25411.97</v>
          </cell>
        </row>
        <row r="769">
          <cell r="B769">
            <v>112519</v>
          </cell>
          <cell r="C769">
            <v>40367</v>
          </cell>
          <cell r="D769">
            <v>31989</v>
          </cell>
          <cell r="E769" t="str">
            <v>L</v>
          </cell>
          <cell r="F769">
            <v>25399.27</v>
          </cell>
        </row>
        <row r="770">
          <cell r="B770">
            <v>112519</v>
          </cell>
          <cell r="C770">
            <v>40367</v>
          </cell>
          <cell r="D770">
            <v>32004</v>
          </cell>
          <cell r="E770" t="str">
            <v>L</v>
          </cell>
          <cell r="F770">
            <v>25411.18</v>
          </cell>
        </row>
        <row r="771">
          <cell r="B771">
            <v>112519</v>
          </cell>
          <cell r="C771">
            <v>40367</v>
          </cell>
          <cell r="D771">
            <v>32012</v>
          </cell>
          <cell r="E771" t="str">
            <v>L</v>
          </cell>
          <cell r="F771">
            <v>25417.53</v>
          </cell>
        </row>
        <row r="772">
          <cell r="B772">
            <v>112519</v>
          </cell>
          <cell r="C772">
            <v>40366</v>
          </cell>
          <cell r="D772">
            <v>31994</v>
          </cell>
          <cell r="E772" t="str">
            <v>L</v>
          </cell>
          <cell r="F772">
            <v>25403.24</v>
          </cell>
        </row>
        <row r="773">
          <cell r="B773">
            <v>112519</v>
          </cell>
          <cell r="C773">
            <v>40366</v>
          </cell>
          <cell r="D773">
            <v>32004</v>
          </cell>
          <cell r="E773" t="str">
            <v>L</v>
          </cell>
          <cell r="F773">
            <v>25411.18</v>
          </cell>
        </row>
        <row r="774">
          <cell r="B774">
            <v>112519</v>
          </cell>
          <cell r="C774">
            <v>40366</v>
          </cell>
          <cell r="D774">
            <v>32005</v>
          </cell>
          <cell r="E774" t="str">
            <v>L</v>
          </cell>
          <cell r="F774">
            <v>25411.97</v>
          </cell>
        </row>
        <row r="775">
          <cell r="B775">
            <v>112519</v>
          </cell>
          <cell r="C775">
            <v>40366</v>
          </cell>
          <cell r="D775">
            <v>32027</v>
          </cell>
          <cell r="E775" t="str">
            <v>L</v>
          </cell>
          <cell r="F775">
            <v>25429.439999999999</v>
          </cell>
        </row>
        <row r="776">
          <cell r="B776">
            <v>112519</v>
          </cell>
          <cell r="C776">
            <v>40365</v>
          </cell>
          <cell r="D776">
            <v>31816</v>
          </cell>
          <cell r="E776" t="str">
            <v>L</v>
          </cell>
          <cell r="F776">
            <v>25261.9</v>
          </cell>
        </row>
        <row r="777">
          <cell r="B777">
            <v>112519</v>
          </cell>
          <cell r="C777">
            <v>40365</v>
          </cell>
          <cell r="D777">
            <v>32008</v>
          </cell>
          <cell r="E777" t="str">
            <v>L</v>
          </cell>
          <cell r="F777">
            <v>25414.35</v>
          </cell>
        </row>
        <row r="778">
          <cell r="B778">
            <v>112519</v>
          </cell>
          <cell r="C778">
            <v>40365</v>
          </cell>
          <cell r="D778">
            <v>32009</v>
          </cell>
          <cell r="E778" t="str">
            <v>L</v>
          </cell>
          <cell r="F778">
            <v>25415.15</v>
          </cell>
        </row>
        <row r="779">
          <cell r="B779">
            <v>112519</v>
          </cell>
          <cell r="C779">
            <v>40365</v>
          </cell>
          <cell r="D779">
            <v>32015</v>
          </cell>
          <cell r="E779" t="str">
            <v>L</v>
          </cell>
          <cell r="F779">
            <v>25419.91</v>
          </cell>
        </row>
        <row r="780">
          <cell r="B780">
            <v>112519</v>
          </cell>
          <cell r="C780">
            <v>40364</v>
          </cell>
          <cell r="D780">
            <v>32003</v>
          </cell>
          <cell r="E780" t="str">
            <v>L</v>
          </cell>
          <cell r="F780">
            <v>25410.38</v>
          </cell>
        </row>
        <row r="781">
          <cell r="B781">
            <v>112519</v>
          </cell>
          <cell r="C781">
            <v>40361</v>
          </cell>
          <cell r="D781">
            <v>32011</v>
          </cell>
          <cell r="E781" t="str">
            <v>L</v>
          </cell>
          <cell r="F781">
            <v>26377.06</v>
          </cell>
        </row>
        <row r="782">
          <cell r="B782">
            <v>112519</v>
          </cell>
          <cell r="C782">
            <v>40361</v>
          </cell>
          <cell r="D782">
            <v>32043</v>
          </cell>
          <cell r="E782" t="str">
            <v>L</v>
          </cell>
          <cell r="F782">
            <v>26403.43</v>
          </cell>
        </row>
        <row r="783">
          <cell r="B783">
            <v>112519</v>
          </cell>
          <cell r="C783">
            <v>40360</v>
          </cell>
          <cell r="D783">
            <v>32006</v>
          </cell>
          <cell r="E783" t="str">
            <v>L</v>
          </cell>
          <cell r="F783">
            <v>26372.94</v>
          </cell>
        </row>
        <row r="784">
          <cell r="B784">
            <v>112519</v>
          </cell>
          <cell r="C784">
            <v>40360</v>
          </cell>
          <cell r="D784">
            <v>32018</v>
          </cell>
          <cell r="E784" t="str">
            <v>L</v>
          </cell>
          <cell r="F784">
            <v>26382.83</v>
          </cell>
        </row>
        <row r="785">
          <cell r="D785">
            <v>1751012</v>
          </cell>
          <cell r="F785">
            <v>1393485.0499999998</v>
          </cell>
        </row>
        <row r="786">
          <cell r="B786">
            <v>112519</v>
          </cell>
          <cell r="C786">
            <v>40359</v>
          </cell>
          <cell r="D786">
            <v>31996</v>
          </cell>
          <cell r="E786" t="str">
            <v>L</v>
          </cell>
          <cell r="F786">
            <v>26364.7</v>
          </cell>
        </row>
        <row r="787">
          <cell r="B787">
            <v>112519</v>
          </cell>
          <cell r="C787">
            <v>40359</v>
          </cell>
          <cell r="D787">
            <v>32015</v>
          </cell>
          <cell r="E787" t="str">
            <v>L</v>
          </cell>
          <cell r="F787">
            <v>26380.36</v>
          </cell>
        </row>
        <row r="788">
          <cell r="B788">
            <v>112519</v>
          </cell>
          <cell r="C788">
            <v>40358</v>
          </cell>
          <cell r="D788">
            <v>50</v>
          </cell>
          <cell r="E788" t="str">
            <v>L</v>
          </cell>
          <cell r="F788">
            <v>41.57</v>
          </cell>
        </row>
        <row r="789">
          <cell r="B789">
            <v>112519</v>
          </cell>
          <cell r="C789">
            <v>40358</v>
          </cell>
          <cell r="D789">
            <v>32001</v>
          </cell>
          <cell r="E789" t="str">
            <v>L</v>
          </cell>
          <cell r="F789">
            <v>26368.82</v>
          </cell>
        </row>
        <row r="790">
          <cell r="B790">
            <v>112519</v>
          </cell>
          <cell r="C790">
            <v>40358</v>
          </cell>
          <cell r="D790">
            <v>32002</v>
          </cell>
          <cell r="E790" t="str">
            <v>L</v>
          </cell>
          <cell r="F790">
            <v>26369.65</v>
          </cell>
        </row>
        <row r="791">
          <cell r="B791">
            <v>112519</v>
          </cell>
          <cell r="C791">
            <v>40358</v>
          </cell>
          <cell r="D791">
            <v>32009</v>
          </cell>
          <cell r="E791" t="str">
            <v>L</v>
          </cell>
          <cell r="F791">
            <v>26375.42</v>
          </cell>
        </row>
        <row r="792">
          <cell r="B792">
            <v>112519</v>
          </cell>
          <cell r="C792">
            <v>40358</v>
          </cell>
          <cell r="D792">
            <v>32011</v>
          </cell>
          <cell r="E792" t="str">
            <v>L</v>
          </cell>
          <cell r="F792">
            <v>26377.06</v>
          </cell>
        </row>
        <row r="793">
          <cell r="B793">
            <v>112519</v>
          </cell>
          <cell r="C793">
            <v>40354</v>
          </cell>
          <cell r="D793">
            <v>31111</v>
          </cell>
          <cell r="E793" t="str">
            <v>L</v>
          </cell>
          <cell r="F793">
            <v>26039.91</v>
          </cell>
        </row>
        <row r="794">
          <cell r="B794">
            <v>112519</v>
          </cell>
          <cell r="C794">
            <v>40354</v>
          </cell>
          <cell r="D794">
            <v>31767</v>
          </cell>
          <cell r="E794" t="str">
            <v>L</v>
          </cell>
          <cell r="F794">
            <v>26588.98</v>
          </cell>
        </row>
        <row r="795">
          <cell r="B795">
            <v>112519</v>
          </cell>
          <cell r="C795">
            <v>40352</v>
          </cell>
          <cell r="D795">
            <v>31462</v>
          </cell>
          <cell r="E795" t="str">
            <v>L</v>
          </cell>
          <cell r="F795">
            <v>26333.69</v>
          </cell>
        </row>
        <row r="796">
          <cell r="B796">
            <v>112519</v>
          </cell>
          <cell r="C796">
            <v>40352</v>
          </cell>
          <cell r="D796">
            <v>32006</v>
          </cell>
          <cell r="E796" t="str">
            <v>L</v>
          </cell>
          <cell r="F796">
            <v>26789.02</v>
          </cell>
        </row>
        <row r="797">
          <cell r="B797">
            <v>112519</v>
          </cell>
          <cell r="C797">
            <v>40352</v>
          </cell>
          <cell r="D797">
            <v>32013</v>
          </cell>
          <cell r="E797" t="str">
            <v>L</v>
          </cell>
          <cell r="F797">
            <v>26794.880000000001</v>
          </cell>
        </row>
        <row r="798">
          <cell r="B798">
            <v>112519</v>
          </cell>
          <cell r="C798">
            <v>40352</v>
          </cell>
          <cell r="D798">
            <v>32013</v>
          </cell>
          <cell r="E798" t="str">
            <v>L</v>
          </cell>
          <cell r="F798">
            <v>26794.880000000001</v>
          </cell>
        </row>
        <row r="799">
          <cell r="B799">
            <v>112519</v>
          </cell>
          <cell r="C799">
            <v>40351</v>
          </cell>
          <cell r="D799">
            <v>31510</v>
          </cell>
          <cell r="E799" t="str">
            <v>L</v>
          </cell>
          <cell r="F799">
            <v>26373.87</v>
          </cell>
        </row>
        <row r="800">
          <cell r="B800">
            <v>112519</v>
          </cell>
          <cell r="C800">
            <v>40351</v>
          </cell>
          <cell r="D800">
            <v>32004</v>
          </cell>
          <cell r="E800" t="str">
            <v>L</v>
          </cell>
          <cell r="F800">
            <v>26787.35</v>
          </cell>
        </row>
        <row r="801">
          <cell r="B801">
            <v>112519</v>
          </cell>
          <cell r="C801">
            <v>40351</v>
          </cell>
          <cell r="D801">
            <v>32012</v>
          </cell>
          <cell r="E801" t="str">
            <v>L</v>
          </cell>
          <cell r="F801">
            <v>26794.04</v>
          </cell>
        </row>
        <row r="802">
          <cell r="B802">
            <v>112519</v>
          </cell>
          <cell r="C802">
            <v>40351</v>
          </cell>
          <cell r="D802">
            <v>32014</v>
          </cell>
          <cell r="E802" t="str">
            <v>L</v>
          </cell>
          <cell r="F802">
            <v>26795.72</v>
          </cell>
        </row>
        <row r="803">
          <cell r="B803">
            <v>112519</v>
          </cell>
          <cell r="C803">
            <v>40350</v>
          </cell>
          <cell r="D803">
            <v>31414</v>
          </cell>
          <cell r="E803" t="str">
            <v>L</v>
          </cell>
          <cell r="F803">
            <v>26293.52</v>
          </cell>
        </row>
        <row r="804">
          <cell r="B804">
            <v>112519</v>
          </cell>
          <cell r="C804">
            <v>40350</v>
          </cell>
          <cell r="D804">
            <v>32008</v>
          </cell>
          <cell r="E804" t="str">
            <v>L</v>
          </cell>
          <cell r="F804">
            <v>26790.7</v>
          </cell>
        </row>
        <row r="805">
          <cell r="B805">
            <v>112519</v>
          </cell>
          <cell r="C805">
            <v>40347</v>
          </cell>
          <cell r="D805">
            <v>31534</v>
          </cell>
          <cell r="E805" t="str">
            <v>L</v>
          </cell>
          <cell r="F805">
            <v>26110.15</v>
          </cell>
        </row>
        <row r="806">
          <cell r="B806">
            <v>112519</v>
          </cell>
          <cell r="C806">
            <v>40347</v>
          </cell>
          <cell r="D806">
            <v>31967</v>
          </cell>
          <cell r="E806" t="str">
            <v>L</v>
          </cell>
          <cell r="F806">
            <v>26468.68</v>
          </cell>
        </row>
        <row r="807">
          <cell r="B807">
            <v>112519</v>
          </cell>
          <cell r="C807">
            <v>40346</v>
          </cell>
          <cell r="D807">
            <v>31732</v>
          </cell>
          <cell r="E807" t="str">
            <v>L</v>
          </cell>
          <cell r="F807">
            <v>26305.83</v>
          </cell>
        </row>
        <row r="808">
          <cell r="B808">
            <v>112519</v>
          </cell>
          <cell r="C808">
            <v>40346</v>
          </cell>
          <cell r="D808">
            <v>32019</v>
          </cell>
          <cell r="E808" t="str">
            <v>L</v>
          </cell>
          <cell r="F808">
            <v>26543.75</v>
          </cell>
        </row>
        <row r="809">
          <cell r="B809">
            <v>112519</v>
          </cell>
          <cell r="C809">
            <v>40346</v>
          </cell>
          <cell r="D809">
            <v>32019</v>
          </cell>
          <cell r="E809" t="str">
            <v>L</v>
          </cell>
          <cell r="F809">
            <v>26543.75</v>
          </cell>
        </row>
        <row r="810">
          <cell r="B810">
            <v>112519</v>
          </cell>
          <cell r="C810">
            <v>40345</v>
          </cell>
          <cell r="D810">
            <v>31563</v>
          </cell>
          <cell r="E810" t="str">
            <v>L</v>
          </cell>
          <cell r="F810">
            <v>26134.16</v>
          </cell>
        </row>
        <row r="811">
          <cell r="B811">
            <v>112519</v>
          </cell>
          <cell r="C811">
            <v>40345</v>
          </cell>
          <cell r="D811">
            <v>31715</v>
          </cell>
          <cell r="E811" t="str">
            <v>L</v>
          </cell>
          <cell r="F811">
            <v>26260.02</v>
          </cell>
        </row>
        <row r="812">
          <cell r="B812">
            <v>112519</v>
          </cell>
          <cell r="C812">
            <v>40345</v>
          </cell>
          <cell r="D812">
            <v>32001</v>
          </cell>
          <cell r="E812" t="str">
            <v>L</v>
          </cell>
          <cell r="F812">
            <v>26496.83</v>
          </cell>
        </row>
        <row r="813">
          <cell r="B813">
            <v>112519</v>
          </cell>
          <cell r="C813">
            <v>40344</v>
          </cell>
          <cell r="D813">
            <v>31561</v>
          </cell>
          <cell r="E813" t="str">
            <v>L</v>
          </cell>
          <cell r="F813">
            <v>26132.51</v>
          </cell>
        </row>
        <row r="814">
          <cell r="B814">
            <v>112519</v>
          </cell>
          <cell r="C814">
            <v>40344</v>
          </cell>
          <cell r="D814">
            <v>32011</v>
          </cell>
          <cell r="E814" t="str">
            <v>L</v>
          </cell>
          <cell r="F814">
            <v>26505.11</v>
          </cell>
        </row>
        <row r="815">
          <cell r="B815">
            <v>112519</v>
          </cell>
          <cell r="C815">
            <v>40344</v>
          </cell>
          <cell r="D815">
            <v>32015</v>
          </cell>
          <cell r="E815" t="str">
            <v>L</v>
          </cell>
          <cell r="F815">
            <v>26508.42</v>
          </cell>
        </row>
        <row r="816">
          <cell r="B816">
            <v>112519</v>
          </cell>
          <cell r="C816">
            <v>40344</v>
          </cell>
          <cell r="D816">
            <v>32023</v>
          </cell>
          <cell r="E816" t="str">
            <v>L</v>
          </cell>
          <cell r="F816">
            <v>26515.040000000001</v>
          </cell>
        </row>
        <row r="817">
          <cell r="B817">
            <v>112519</v>
          </cell>
          <cell r="C817">
            <v>40343</v>
          </cell>
          <cell r="D817">
            <v>40</v>
          </cell>
          <cell r="E817" t="str">
            <v>L</v>
          </cell>
          <cell r="F817">
            <v>32.700000000000003</v>
          </cell>
        </row>
        <row r="818">
          <cell r="B818">
            <v>112519</v>
          </cell>
          <cell r="C818">
            <v>40340</v>
          </cell>
          <cell r="D818">
            <v>32006</v>
          </cell>
          <cell r="E818" t="str">
            <v>L</v>
          </cell>
          <cell r="F818">
            <v>26232.76</v>
          </cell>
        </row>
        <row r="819">
          <cell r="B819">
            <v>112519</v>
          </cell>
          <cell r="C819">
            <v>40340</v>
          </cell>
          <cell r="D819">
            <v>32006</v>
          </cell>
          <cell r="E819" t="str">
            <v>L</v>
          </cell>
          <cell r="F819">
            <v>26232.76</v>
          </cell>
        </row>
        <row r="820">
          <cell r="B820">
            <v>112519</v>
          </cell>
          <cell r="C820">
            <v>40339</v>
          </cell>
          <cell r="D820">
            <v>17009</v>
          </cell>
          <cell r="E820" t="str">
            <v>L</v>
          </cell>
          <cell r="F820">
            <v>13891.13</v>
          </cell>
        </row>
        <row r="821">
          <cell r="B821">
            <v>112519</v>
          </cell>
          <cell r="C821">
            <v>40339</v>
          </cell>
          <cell r="D821">
            <v>32002</v>
          </cell>
          <cell r="E821" t="str">
            <v>L</v>
          </cell>
          <cell r="F821">
            <v>26229.48</v>
          </cell>
        </row>
        <row r="822">
          <cell r="B822">
            <v>112519</v>
          </cell>
          <cell r="C822">
            <v>40339</v>
          </cell>
          <cell r="D822">
            <v>32004</v>
          </cell>
          <cell r="E822" t="str">
            <v>L</v>
          </cell>
          <cell r="F822">
            <v>26231.119999999999</v>
          </cell>
        </row>
        <row r="823">
          <cell r="B823">
            <v>112519</v>
          </cell>
          <cell r="C823">
            <v>40338</v>
          </cell>
          <cell r="D823">
            <v>32004</v>
          </cell>
          <cell r="E823" t="str">
            <v>L</v>
          </cell>
          <cell r="F823">
            <v>26231.119999999999</v>
          </cell>
        </row>
        <row r="824">
          <cell r="B824">
            <v>112519</v>
          </cell>
          <cell r="C824">
            <v>40338</v>
          </cell>
          <cell r="D824">
            <v>32006</v>
          </cell>
          <cell r="E824" t="str">
            <v>L</v>
          </cell>
          <cell r="F824">
            <v>26232.76</v>
          </cell>
        </row>
        <row r="825">
          <cell r="B825">
            <v>112519</v>
          </cell>
          <cell r="C825">
            <v>40337</v>
          </cell>
          <cell r="D825">
            <v>158</v>
          </cell>
          <cell r="E825" t="str">
            <v>L</v>
          </cell>
          <cell r="F825">
            <v>128.44</v>
          </cell>
        </row>
        <row r="826">
          <cell r="B826">
            <v>112519</v>
          </cell>
          <cell r="C826">
            <v>40337</v>
          </cell>
          <cell r="D826">
            <v>32002</v>
          </cell>
          <cell r="E826" t="str">
            <v>L</v>
          </cell>
          <cell r="F826">
            <v>26229.48</v>
          </cell>
        </row>
        <row r="827">
          <cell r="B827">
            <v>112519</v>
          </cell>
          <cell r="C827">
            <v>40337</v>
          </cell>
          <cell r="D827">
            <v>32002</v>
          </cell>
          <cell r="E827" t="str">
            <v>L</v>
          </cell>
          <cell r="F827">
            <v>26229.48</v>
          </cell>
        </row>
        <row r="828">
          <cell r="B828">
            <v>112519</v>
          </cell>
          <cell r="C828">
            <v>40337</v>
          </cell>
          <cell r="D828">
            <v>32006</v>
          </cell>
          <cell r="E828" t="str">
            <v>L</v>
          </cell>
          <cell r="F828">
            <v>26232.76</v>
          </cell>
        </row>
        <row r="829">
          <cell r="B829">
            <v>112519</v>
          </cell>
          <cell r="C829">
            <v>40337</v>
          </cell>
          <cell r="D829">
            <v>32006</v>
          </cell>
          <cell r="E829" t="str">
            <v>L</v>
          </cell>
          <cell r="F829">
            <v>26232.76</v>
          </cell>
        </row>
        <row r="830">
          <cell r="B830">
            <v>112519</v>
          </cell>
          <cell r="C830">
            <v>40333</v>
          </cell>
          <cell r="D830">
            <v>32014</v>
          </cell>
          <cell r="E830" t="str">
            <v>L</v>
          </cell>
          <cell r="F830">
            <v>26123.42</v>
          </cell>
        </row>
        <row r="831">
          <cell r="B831">
            <v>112519</v>
          </cell>
          <cell r="C831">
            <v>40333</v>
          </cell>
          <cell r="D831">
            <v>32007</v>
          </cell>
          <cell r="E831" t="str">
            <v>L</v>
          </cell>
          <cell r="F831">
            <v>26149.72</v>
          </cell>
        </row>
        <row r="832">
          <cell r="B832">
            <v>112519</v>
          </cell>
          <cell r="C832">
            <v>40332</v>
          </cell>
          <cell r="D832">
            <v>42</v>
          </cell>
          <cell r="E832" t="str">
            <v>L</v>
          </cell>
          <cell r="F832">
            <v>34.049999999999997</v>
          </cell>
        </row>
        <row r="833">
          <cell r="B833">
            <v>112519</v>
          </cell>
          <cell r="C833">
            <v>40332</v>
          </cell>
          <cell r="D833">
            <v>32018</v>
          </cell>
          <cell r="E833" t="str">
            <v>L</v>
          </cell>
          <cell r="F833">
            <v>26126.69</v>
          </cell>
        </row>
        <row r="834">
          <cell r="B834">
            <v>112519</v>
          </cell>
          <cell r="C834">
            <v>40332</v>
          </cell>
          <cell r="D834">
            <v>32003</v>
          </cell>
          <cell r="E834" t="str">
            <v>L</v>
          </cell>
          <cell r="F834">
            <v>26146.45</v>
          </cell>
        </row>
        <row r="835">
          <cell r="B835">
            <v>112519</v>
          </cell>
          <cell r="C835">
            <v>40331</v>
          </cell>
          <cell r="D835">
            <v>32023</v>
          </cell>
          <cell r="E835" t="str">
            <v>L</v>
          </cell>
          <cell r="F835">
            <v>26130.77</v>
          </cell>
        </row>
        <row r="836">
          <cell r="B836">
            <v>112519</v>
          </cell>
          <cell r="C836">
            <v>40331</v>
          </cell>
          <cell r="D836">
            <v>32004</v>
          </cell>
          <cell r="E836" t="str">
            <v>L</v>
          </cell>
          <cell r="F836">
            <v>26147.27</v>
          </cell>
        </row>
        <row r="837">
          <cell r="B837">
            <v>112519</v>
          </cell>
          <cell r="C837">
            <v>40330</v>
          </cell>
          <cell r="D837">
            <v>32010</v>
          </cell>
          <cell r="E837" t="str">
            <v>L</v>
          </cell>
          <cell r="F837">
            <v>26120.16</v>
          </cell>
        </row>
        <row r="838">
          <cell r="B838">
            <v>112519</v>
          </cell>
          <cell r="C838">
            <v>40330</v>
          </cell>
          <cell r="D838">
            <v>32016</v>
          </cell>
          <cell r="E838" t="str">
            <v>L</v>
          </cell>
          <cell r="F838">
            <v>26125.06</v>
          </cell>
        </row>
        <row r="839">
          <cell r="B839">
            <v>112519</v>
          </cell>
          <cell r="C839">
            <v>40330</v>
          </cell>
          <cell r="D839">
            <v>32007</v>
          </cell>
          <cell r="E839" t="str">
            <v>L</v>
          </cell>
          <cell r="F839">
            <v>26149.72</v>
          </cell>
        </row>
        <row r="840">
          <cell r="B840">
            <v>112519</v>
          </cell>
          <cell r="C840">
            <v>40330</v>
          </cell>
          <cell r="D840">
            <v>32035</v>
          </cell>
          <cell r="E840" t="str">
            <v>L</v>
          </cell>
          <cell r="F840">
            <v>26172.6</v>
          </cell>
        </row>
        <row r="841">
          <cell r="D841">
            <v>1613008</v>
          </cell>
          <cell r="F841">
            <v>1331771.0499999998</v>
          </cell>
        </row>
        <row r="842">
          <cell r="B842">
            <v>112519</v>
          </cell>
          <cell r="C842">
            <v>40326</v>
          </cell>
          <cell r="D842">
            <v>31569</v>
          </cell>
          <cell r="E842" t="str">
            <v>L</v>
          </cell>
          <cell r="F842">
            <v>25034.22</v>
          </cell>
        </row>
        <row r="843">
          <cell r="B843">
            <v>112519</v>
          </cell>
          <cell r="C843">
            <v>40326</v>
          </cell>
          <cell r="D843">
            <v>32005</v>
          </cell>
          <cell r="E843" t="str">
            <v>L</v>
          </cell>
          <cell r="F843">
            <v>25347.96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18EF-5DC0-418A-96CB-E266D40E72CA}">
  <dimension ref="A1:I114"/>
  <sheetViews>
    <sheetView showGridLines="0" tabSelected="1" zoomScaleNormal="100" workbookViewId="0">
      <pane xSplit="3" topLeftCell="D1" activePane="topRight" state="frozen"/>
      <selection pane="topRight" activeCell="P23" sqref="P23"/>
    </sheetView>
  </sheetViews>
  <sheetFormatPr defaultColWidth="9.140625" defaultRowHeight="12.75" x14ac:dyDescent="0.2"/>
  <cols>
    <col min="1" max="1" width="9.140625" style="4"/>
    <col min="2" max="2" width="50" style="3" customWidth="1"/>
    <col min="3" max="3" width="1.42578125" style="3" customWidth="1"/>
    <col min="4" max="4" width="14.28515625" style="2" customWidth="1"/>
    <col min="5" max="5" width="1.42578125" style="3" customWidth="1"/>
    <col min="6" max="6" width="14.28515625" style="2" customWidth="1"/>
    <col min="7" max="7" width="1.42578125" style="2" customWidth="1"/>
    <col min="8" max="8" width="11.42578125" style="4" customWidth="1"/>
    <col min="9" max="9" width="1.42578125" style="2" customWidth="1"/>
    <col min="10" max="16384" width="9.140625" style="4"/>
  </cols>
  <sheetData>
    <row r="1" spans="1:9" x14ac:dyDescent="0.2">
      <c r="A1" s="17"/>
    </row>
    <row r="2" spans="1:9" ht="37.5" customHeight="1" x14ac:dyDescent="0.2">
      <c r="B2" s="189" t="s">
        <v>155</v>
      </c>
      <c r="D2" s="111" t="s">
        <v>153</v>
      </c>
      <c r="F2" s="111" t="s">
        <v>154</v>
      </c>
      <c r="G2" s="5"/>
      <c r="H2" s="112" t="s">
        <v>156</v>
      </c>
      <c r="I2" s="5"/>
    </row>
    <row r="3" spans="1:9" ht="15" customHeight="1" x14ac:dyDescent="0.2">
      <c r="B3" s="21"/>
    </row>
    <row r="4" spans="1:9" ht="18.75" customHeight="1" x14ac:dyDescent="0.2">
      <c r="A4" s="6"/>
      <c r="B4" s="109" t="s">
        <v>59</v>
      </c>
      <c r="D4" s="110">
        <v>2746137.1799999997</v>
      </c>
      <c r="F4" s="110">
        <v>1792106.28</v>
      </c>
      <c r="G4" s="7"/>
      <c r="H4" s="110">
        <v>-954030.89999999967</v>
      </c>
      <c r="I4" s="142"/>
    </row>
    <row r="5" spans="1:9" s="105" customFormat="1" ht="15" customHeight="1" x14ac:dyDescent="0.2">
      <c r="A5" s="18"/>
      <c r="B5" s="88" t="s">
        <v>42</v>
      </c>
      <c r="C5" s="30"/>
      <c r="D5" s="72">
        <v>2742387.1799999997</v>
      </c>
      <c r="E5" s="30"/>
      <c r="F5" s="72">
        <v>1790326.56</v>
      </c>
      <c r="G5" s="72"/>
      <c r="H5" s="113">
        <v>-952060.61999999965</v>
      </c>
      <c r="I5" s="170"/>
    </row>
    <row r="6" spans="1:9" s="105" customFormat="1" ht="15" customHeight="1" x14ac:dyDescent="0.2">
      <c r="A6" s="18"/>
      <c r="B6" s="181" t="s">
        <v>62</v>
      </c>
      <c r="C6" s="30"/>
      <c r="D6" s="182">
        <v>3750</v>
      </c>
      <c r="E6" s="30"/>
      <c r="F6" s="182">
        <v>1779.72</v>
      </c>
      <c r="G6" s="182"/>
      <c r="H6" s="113">
        <v>-1970.28</v>
      </c>
      <c r="I6" s="171"/>
    </row>
    <row r="7" spans="1:9" ht="7.5" customHeight="1" x14ac:dyDescent="0.2">
      <c r="A7" s="6"/>
      <c r="B7" s="77"/>
      <c r="D7" s="10"/>
      <c r="F7" s="10"/>
      <c r="G7" s="10"/>
      <c r="H7" s="98"/>
      <c r="I7" s="10"/>
    </row>
    <row r="8" spans="1:9" ht="18.75" customHeight="1" x14ac:dyDescent="0.2">
      <c r="A8" s="6"/>
      <c r="B8" s="109" t="s">
        <v>37</v>
      </c>
      <c r="D8" s="110">
        <v>-19724.600000000002</v>
      </c>
      <c r="F8" s="110">
        <v>-7331.17</v>
      </c>
      <c r="G8" s="7"/>
      <c r="H8" s="183">
        <v>12393.430000000002</v>
      </c>
      <c r="I8" s="137"/>
    </row>
    <row r="9" spans="1:9" ht="7.5" customHeight="1" x14ac:dyDescent="0.2">
      <c r="A9" s="6"/>
      <c r="B9" s="77"/>
      <c r="D9" s="10"/>
      <c r="F9" s="10"/>
      <c r="G9" s="10"/>
      <c r="H9" s="98"/>
      <c r="I9" s="10"/>
    </row>
    <row r="10" spans="1:9" ht="18.75" customHeight="1" x14ac:dyDescent="0.2">
      <c r="A10" s="6"/>
      <c r="B10" s="109" t="s">
        <v>70</v>
      </c>
      <c r="D10" s="110">
        <v>897529.56</v>
      </c>
      <c r="F10" s="110">
        <v>0</v>
      </c>
      <c r="G10" s="7"/>
      <c r="H10" s="183">
        <v>-897529.56</v>
      </c>
      <c r="I10" s="137"/>
    </row>
    <row r="11" spans="1:9" s="17" customFormat="1" ht="15" customHeight="1" x14ac:dyDescent="0.2">
      <c r="A11" s="18"/>
      <c r="B11" s="88" t="s">
        <v>71</v>
      </c>
      <c r="C11" s="30"/>
      <c r="D11" s="72">
        <v>0</v>
      </c>
      <c r="E11" s="30"/>
      <c r="F11" s="72">
        <v>0</v>
      </c>
      <c r="G11" s="72"/>
      <c r="H11" s="113">
        <v>0</v>
      </c>
      <c r="I11" s="140"/>
    </row>
    <row r="12" spans="1:9" s="17" customFormat="1" ht="15" customHeight="1" x14ac:dyDescent="0.2">
      <c r="A12" s="18"/>
      <c r="B12" s="88" t="s">
        <v>55</v>
      </c>
      <c r="C12" s="30"/>
      <c r="D12" s="72">
        <v>897529.56</v>
      </c>
      <c r="E12" s="30"/>
      <c r="F12" s="72">
        <v>0</v>
      </c>
      <c r="G12" s="72"/>
      <c r="H12" s="113">
        <v>-897529.56</v>
      </c>
      <c r="I12" s="140"/>
    </row>
    <row r="13" spans="1:9" ht="7.5" customHeight="1" x14ac:dyDescent="0.2">
      <c r="A13" s="6"/>
      <c r="B13" s="77"/>
      <c r="D13" s="10"/>
      <c r="F13" s="10"/>
      <c r="G13" s="10"/>
      <c r="H13" s="98"/>
      <c r="I13" s="10"/>
    </row>
    <row r="14" spans="1:9" ht="18.75" customHeight="1" x14ac:dyDescent="0.2">
      <c r="A14" s="6"/>
      <c r="B14" s="109" t="s">
        <v>75</v>
      </c>
      <c r="D14" s="110">
        <v>-271797.44999999995</v>
      </c>
      <c r="F14" s="110">
        <v>-271827.34999999998</v>
      </c>
      <c r="G14" s="7"/>
      <c r="H14" s="183">
        <v>-29.900000000023283</v>
      </c>
      <c r="I14" s="142"/>
    </row>
    <row r="15" spans="1:9" ht="7.5" customHeight="1" x14ac:dyDescent="0.2">
      <c r="A15" s="6"/>
      <c r="B15" s="77"/>
      <c r="D15" s="10"/>
      <c r="F15" s="10"/>
      <c r="G15" s="10"/>
      <c r="H15" s="98"/>
      <c r="I15" s="10"/>
    </row>
    <row r="16" spans="1:9" ht="18.75" customHeight="1" x14ac:dyDescent="0.2">
      <c r="A16" s="6"/>
      <c r="B16" s="109" t="s">
        <v>81</v>
      </c>
      <c r="D16" s="110">
        <v>-1563054.5099999998</v>
      </c>
      <c r="F16" s="110">
        <v>-1243231.04</v>
      </c>
      <c r="G16" s="7"/>
      <c r="H16" s="184">
        <v>319823.46999999974</v>
      </c>
      <c r="I16" s="7"/>
    </row>
    <row r="17" spans="1:9" s="17" customFormat="1" ht="15" customHeight="1" x14ac:dyDescent="0.2">
      <c r="A17" s="18"/>
      <c r="B17" s="88" t="s">
        <v>40</v>
      </c>
      <c r="C17" s="30"/>
      <c r="D17" s="72">
        <v>-1563054.5099999998</v>
      </c>
      <c r="E17" s="30"/>
      <c r="F17" s="72">
        <v>-1243231.04</v>
      </c>
      <c r="G17" s="72"/>
      <c r="H17" s="133">
        <v>319823.46999999974</v>
      </c>
      <c r="I17" s="182"/>
    </row>
    <row r="18" spans="1:9" s="17" customFormat="1" ht="15" customHeight="1" x14ac:dyDescent="0.2">
      <c r="A18" s="18"/>
      <c r="B18" s="88" t="s">
        <v>41</v>
      </c>
      <c r="C18" s="30"/>
      <c r="D18" s="72">
        <v>0</v>
      </c>
      <c r="E18" s="30"/>
      <c r="F18" s="72">
        <v>0</v>
      </c>
      <c r="G18" s="72"/>
      <c r="H18" s="133">
        <v>0</v>
      </c>
      <c r="I18" s="182"/>
    </row>
    <row r="19" spans="1:9" s="17" customFormat="1" ht="15" customHeight="1" x14ac:dyDescent="0.2">
      <c r="A19" s="18"/>
      <c r="B19" s="88" t="s">
        <v>107</v>
      </c>
      <c r="C19" s="30"/>
      <c r="D19" s="72">
        <v>0</v>
      </c>
      <c r="E19" s="30"/>
      <c r="F19" s="72">
        <v>0</v>
      </c>
      <c r="G19" s="72"/>
      <c r="H19" s="133">
        <v>0</v>
      </c>
      <c r="I19" s="182"/>
    </row>
    <row r="20" spans="1:9" s="17" customFormat="1" ht="15" customHeight="1" x14ac:dyDescent="0.2">
      <c r="A20" s="18"/>
      <c r="B20" s="88" t="s">
        <v>110</v>
      </c>
      <c r="C20" s="30"/>
      <c r="D20" s="72">
        <v>0</v>
      </c>
      <c r="E20" s="30"/>
      <c r="F20" s="72">
        <v>0</v>
      </c>
      <c r="G20" s="72"/>
      <c r="H20" s="133">
        <v>0</v>
      </c>
      <c r="I20" s="182"/>
    </row>
    <row r="21" spans="1:9" ht="7.5" customHeight="1" x14ac:dyDescent="0.2">
      <c r="A21" s="6"/>
      <c r="B21" s="77"/>
      <c r="D21" s="10"/>
      <c r="F21" s="10"/>
      <c r="G21" s="10"/>
      <c r="H21" s="185"/>
      <c r="I21" s="186"/>
    </row>
    <row r="22" spans="1:9" ht="18.75" customHeight="1" x14ac:dyDescent="0.2">
      <c r="A22" s="18"/>
      <c r="B22" s="109" t="s">
        <v>112</v>
      </c>
      <c r="D22" s="110">
        <v>-452640.06</v>
      </c>
      <c r="F22" s="110">
        <v>-434793.52000000008</v>
      </c>
      <c r="G22" s="7"/>
      <c r="H22" s="184">
        <v>17846.539999999921</v>
      </c>
      <c r="I22" s="7"/>
    </row>
    <row r="23" spans="1:9" ht="7.5" customHeight="1" x14ac:dyDescent="0.2">
      <c r="A23" s="6"/>
      <c r="B23" s="77"/>
      <c r="D23" s="10"/>
      <c r="F23" s="10"/>
      <c r="G23" s="10"/>
      <c r="H23" s="185"/>
      <c r="I23" s="186"/>
    </row>
    <row r="24" spans="1:9" ht="18.75" customHeight="1" x14ac:dyDescent="0.2">
      <c r="A24" s="6"/>
      <c r="B24" s="109" t="s">
        <v>121</v>
      </c>
      <c r="D24" s="110">
        <v>249752.82</v>
      </c>
      <c r="F24" s="110">
        <v>291535.59999999998</v>
      </c>
      <c r="G24" s="7"/>
      <c r="H24" s="184">
        <v>41782.77999999997</v>
      </c>
      <c r="I24" s="7"/>
    </row>
    <row r="25" spans="1:9" ht="7.5" customHeight="1" x14ac:dyDescent="0.2">
      <c r="A25" s="6"/>
      <c r="B25" s="77"/>
      <c r="D25" s="10"/>
      <c r="F25" s="10"/>
      <c r="G25" s="10"/>
      <c r="H25" s="185"/>
      <c r="I25" s="186"/>
    </row>
    <row r="26" spans="1:9" ht="22.5" customHeight="1" x14ac:dyDescent="0.2">
      <c r="A26" s="6"/>
      <c r="B26" s="94" t="s">
        <v>123</v>
      </c>
      <c r="D26" s="95">
        <v>1586202.9399999997</v>
      </c>
      <c r="F26" s="95">
        <v>126458.8000000001</v>
      </c>
      <c r="G26" s="8"/>
      <c r="H26" s="187">
        <v>-1459744.1399999997</v>
      </c>
      <c r="I26" s="7"/>
    </row>
    <row r="27" spans="1:9" ht="7.5" customHeight="1" x14ac:dyDescent="0.2">
      <c r="A27" s="6"/>
      <c r="H27" s="185"/>
      <c r="I27" s="15"/>
    </row>
    <row r="28" spans="1:9" ht="18.75" customHeight="1" x14ac:dyDescent="0.2">
      <c r="A28" s="6"/>
      <c r="B28" s="109" t="s">
        <v>124</v>
      </c>
      <c r="D28" s="110">
        <v>548199.99</v>
      </c>
      <c r="F28" s="110">
        <v>570707.57999999996</v>
      </c>
      <c r="G28" s="8"/>
      <c r="H28" s="184">
        <v>22507.589999999967</v>
      </c>
      <c r="I28" s="7"/>
    </row>
    <row r="29" spans="1:9" ht="7.5" customHeight="1" x14ac:dyDescent="0.2">
      <c r="A29" s="6"/>
      <c r="H29" s="185"/>
      <c r="I29" s="15"/>
    </row>
    <row r="30" spans="1:9" ht="18.75" customHeight="1" x14ac:dyDescent="0.2">
      <c r="A30" s="6"/>
      <c r="B30" s="109" t="s">
        <v>150</v>
      </c>
      <c r="D30" s="110">
        <v>0</v>
      </c>
      <c r="F30" s="110">
        <v>0</v>
      </c>
      <c r="G30" s="8"/>
      <c r="H30" s="184">
        <v>0</v>
      </c>
      <c r="I30" s="7"/>
    </row>
    <row r="31" spans="1:9" ht="7.5" customHeight="1" x14ac:dyDescent="0.2">
      <c r="A31" s="6"/>
      <c r="H31" s="185"/>
      <c r="I31" s="15"/>
    </row>
    <row r="32" spans="1:9" ht="22.5" customHeight="1" x14ac:dyDescent="0.2">
      <c r="A32" s="6"/>
      <c r="B32" s="94" t="s">
        <v>39</v>
      </c>
      <c r="D32" s="95">
        <v>2134402.9299999997</v>
      </c>
      <c r="F32" s="95">
        <v>697166.38000000012</v>
      </c>
      <c r="G32" s="8"/>
      <c r="H32" s="187">
        <v>-1437236.5499999996</v>
      </c>
      <c r="I32" s="7"/>
    </row>
    <row r="33" spans="1:9" ht="7.5" customHeight="1" x14ac:dyDescent="0.2">
      <c r="A33" s="6"/>
      <c r="H33" s="185"/>
      <c r="I33" s="15"/>
    </row>
    <row r="34" spans="1:9" ht="22.5" customHeight="1" x14ac:dyDescent="0.2">
      <c r="A34" s="6"/>
      <c r="B34" s="172" t="s">
        <v>125</v>
      </c>
      <c r="D34" s="95">
        <v>-243750</v>
      </c>
      <c r="F34" s="95">
        <v>-62600.81</v>
      </c>
      <c r="G34" s="8"/>
      <c r="H34" s="187">
        <v>181149.19</v>
      </c>
      <c r="I34" s="7"/>
    </row>
    <row r="35" spans="1:9" x14ac:dyDescent="0.2">
      <c r="F35" s="5"/>
      <c r="H35" s="6"/>
      <c r="I35" s="15"/>
    </row>
    <row r="36" spans="1:9" x14ac:dyDescent="0.2">
      <c r="H36" s="6"/>
      <c r="I36" s="15"/>
    </row>
    <row r="37" spans="1:9" x14ac:dyDescent="0.2">
      <c r="H37" s="6"/>
      <c r="I37" s="15"/>
    </row>
    <row r="38" spans="1:9" x14ac:dyDescent="0.2">
      <c r="H38" s="6"/>
      <c r="I38" s="15"/>
    </row>
    <row r="39" spans="1:9" x14ac:dyDescent="0.2">
      <c r="H39" s="6"/>
      <c r="I39" s="15"/>
    </row>
    <row r="40" spans="1:9" x14ac:dyDescent="0.2">
      <c r="H40" s="6"/>
      <c r="I40" s="15"/>
    </row>
    <row r="41" spans="1:9" x14ac:dyDescent="0.2">
      <c r="H41" s="6"/>
      <c r="I41" s="15"/>
    </row>
    <row r="42" spans="1:9" x14ac:dyDescent="0.2">
      <c r="H42" s="6"/>
      <c r="I42" s="15"/>
    </row>
    <row r="43" spans="1:9" x14ac:dyDescent="0.2">
      <c r="H43" s="6"/>
      <c r="I43" s="15"/>
    </row>
    <row r="44" spans="1:9" x14ac:dyDescent="0.2">
      <c r="H44" s="6"/>
      <c r="I44" s="15"/>
    </row>
    <row r="45" spans="1:9" x14ac:dyDescent="0.2">
      <c r="H45" s="6"/>
      <c r="I45" s="15"/>
    </row>
    <row r="46" spans="1:9" x14ac:dyDescent="0.2">
      <c r="H46" s="6"/>
      <c r="I46" s="15"/>
    </row>
    <row r="47" spans="1:9" x14ac:dyDescent="0.2">
      <c r="H47" s="6"/>
      <c r="I47" s="15"/>
    </row>
    <row r="48" spans="1:9" x14ac:dyDescent="0.2">
      <c r="H48" s="6"/>
      <c r="I48" s="15"/>
    </row>
    <row r="49" spans="8:9" x14ac:dyDescent="0.2">
      <c r="H49" s="6"/>
      <c r="I49" s="15"/>
    </row>
    <row r="50" spans="8:9" x14ac:dyDescent="0.2">
      <c r="H50" s="6"/>
      <c r="I50" s="15"/>
    </row>
    <row r="51" spans="8:9" x14ac:dyDescent="0.2">
      <c r="H51" s="6"/>
      <c r="I51" s="15"/>
    </row>
    <row r="52" spans="8:9" x14ac:dyDescent="0.2">
      <c r="H52" s="6"/>
      <c r="I52" s="15"/>
    </row>
    <row r="53" spans="8:9" x14ac:dyDescent="0.2">
      <c r="H53" s="6"/>
      <c r="I53" s="15"/>
    </row>
    <row r="54" spans="8:9" x14ac:dyDescent="0.2">
      <c r="H54" s="6"/>
      <c r="I54" s="15"/>
    </row>
    <row r="55" spans="8:9" x14ac:dyDescent="0.2">
      <c r="H55" s="6"/>
      <c r="I55" s="15"/>
    </row>
    <row r="56" spans="8:9" x14ac:dyDescent="0.2">
      <c r="H56" s="6"/>
      <c r="I56" s="15"/>
    </row>
    <row r="57" spans="8:9" x14ac:dyDescent="0.2">
      <c r="H57" s="6"/>
      <c r="I57" s="15"/>
    </row>
    <row r="58" spans="8:9" x14ac:dyDescent="0.2">
      <c r="H58" s="6"/>
      <c r="I58" s="15"/>
    </row>
    <row r="59" spans="8:9" x14ac:dyDescent="0.2">
      <c r="H59" s="6"/>
      <c r="I59" s="15"/>
    </row>
    <row r="60" spans="8:9" x14ac:dyDescent="0.2">
      <c r="H60" s="6"/>
      <c r="I60" s="15"/>
    </row>
    <row r="61" spans="8:9" x14ac:dyDescent="0.2">
      <c r="H61" s="6"/>
      <c r="I61" s="15"/>
    </row>
    <row r="62" spans="8:9" x14ac:dyDescent="0.2">
      <c r="H62" s="6"/>
      <c r="I62" s="15"/>
    </row>
    <row r="63" spans="8:9" x14ac:dyDescent="0.2">
      <c r="H63" s="6"/>
      <c r="I63" s="15"/>
    </row>
    <row r="64" spans="8:9" x14ac:dyDescent="0.2">
      <c r="H64" s="6"/>
      <c r="I64" s="15"/>
    </row>
    <row r="65" spans="8:9" x14ac:dyDescent="0.2">
      <c r="H65" s="6"/>
      <c r="I65" s="15"/>
    </row>
    <row r="66" spans="8:9" x14ac:dyDescent="0.2">
      <c r="H66" s="6"/>
      <c r="I66" s="15"/>
    </row>
    <row r="67" spans="8:9" x14ac:dyDescent="0.2">
      <c r="H67" s="6"/>
      <c r="I67" s="15"/>
    </row>
    <row r="68" spans="8:9" x14ac:dyDescent="0.2">
      <c r="H68" s="6"/>
      <c r="I68" s="15"/>
    </row>
    <row r="69" spans="8:9" x14ac:dyDescent="0.2">
      <c r="H69" s="6"/>
      <c r="I69" s="15"/>
    </row>
    <row r="70" spans="8:9" x14ac:dyDescent="0.2">
      <c r="H70" s="6"/>
      <c r="I70" s="15"/>
    </row>
    <row r="71" spans="8:9" x14ac:dyDescent="0.2">
      <c r="H71" s="6"/>
      <c r="I71" s="15"/>
    </row>
    <row r="72" spans="8:9" x14ac:dyDescent="0.2">
      <c r="H72" s="6"/>
      <c r="I72" s="15"/>
    </row>
    <row r="73" spans="8:9" x14ac:dyDescent="0.2">
      <c r="H73" s="6"/>
      <c r="I73" s="15"/>
    </row>
    <row r="74" spans="8:9" x14ac:dyDescent="0.2">
      <c r="H74" s="6"/>
      <c r="I74" s="15"/>
    </row>
    <row r="75" spans="8:9" x14ac:dyDescent="0.2">
      <c r="H75" s="6"/>
      <c r="I75" s="15"/>
    </row>
    <row r="76" spans="8:9" x14ac:dyDescent="0.2">
      <c r="H76" s="6"/>
      <c r="I76" s="15"/>
    </row>
    <row r="77" spans="8:9" x14ac:dyDescent="0.2">
      <c r="H77" s="6"/>
      <c r="I77" s="15"/>
    </row>
    <row r="78" spans="8:9" x14ac:dyDescent="0.2">
      <c r="H78" s="6"/>
      <c r="I78" s="15"/>
    </row>
    <row r="79" spans="8:9" x14ac:dyDescent="0.2">
      <c r="H79" s="6"/>
      <c r="I79" s="15"/>
    </row>
    <row r="80" spans="8:9" x14ac:dyDescent="0.2">
      <c r="H80" s="6"/>
      <c r="I80" s="15"/>
    </row>
    <row r="81" spans="8:9" x14ac:dyDescent="0.2">
      <c r="H81" s="6"/>
      <c r="I81" s="15"/>
    </row>
    <row r="82" spans="8:9" x14ac:dyDescent="0.2">
      <c r="H82" s="6"/>
      <c r="I82" s="15"/>
    </row>
    <row r="83" spans="8:9" x14ac:dyDescent="0.2">
      <c r="H83" s="6"/>
      <c r="I83" s="15"/>
    </row>
    <row r="84" spans="8:9" x14ac:dyDescent="0.2">
      <c r="H84" s="6"/>
      <c r="I84" s="15"/>
    </row>
    <row r="85" spans="8:9" x14ac:dyDescent="0.2">
      <c r="H85" s="6"/>
      <c r="I85" s="15"/>
    </row>
    <row r="86" spans="8:9" x14ac:dyDescent="0.2">
      <c r="H86" s="6"/>
      <c r="I86" s="15"/>
    </row>
    <row r="87" spans="8:9" x14ac:dyDescent="0.2">
      <c r="H87" s="6"/>
      <c r="I87" s="15"/>
    </row>
    <row r="88" spans="8:9" x14ac:dyDescent="0.2">
      <c r="H88" s="6"/>
      <c r="I88" s="15"/>
    </row>
    <row r="89" spans="8:9" x14ac:dyDescent="0.2">
      <c r="H89" s="6"/>
      <c r="I89" s="15"/>
    </row>
    <row r="90" spans="8:9" x14ac:dyDescent="0.2">
      <c r="H90" s="6"/>
      <c r="I90" s="15"/>
    </row>
    <row r="91" spans="8:9" x14ac:dyDescent="0.2">
      <c r="H91" s="6"/>
      <c r="I91" s="15"/>
    </row>
    <row r="92" spans="8:9" x14ac:dyDescent="0.2">
      <c r="H92" s="6"/>
      <c r="I92" s="15"/>
    </row>
    <row r="93" spans="8:9" x14ac:dyDescent="0.2">
      <c r="H93" s="6"/>
      <c r="I93" s="15"/>
    </row>
    <row r="94" spans="8:9" x14ac:dyDescent="0.2">
      <c r="H94" s="6"/>
      <c r="I94" s="15"/>
    </row>
    <row r="95" spans="8:9" x14ac:dyDescent="0.2">
      <c r="H95" s="6"/>
      <c r="I95" s="15"/>
    </row>
    <row r="96" spans="8:9" x14ac:dyDescent="0.2">
      <c r="H96" s="6"/>
      <c r="I96" s="15"/>
    </row>
    <row r="97" spans="8:9" x14ac:dyDescent="0.2">
      <c r="H97" s="6"/>
      <c r="I97" s="15"/>
    </row>
    <row r="98" spans="8:9" x14ac:dyDescent="0.2">
      <c r="H98" s="6"/>
      <c r="I98" s="15"/>
    </row>
    <row r="99" spans="8:9" x14ac:dyDescent="0.2">
      <c r="H99" s="6"/>
      <c r="I99" s="15"/>
    </row>
    <row r="100" spans="8:9" x14ac:dyDescent="0.2">
      <c r="H100" s="6"/>
      <c r="I100" s="15"/>
    </row>
    <row r="101" spans="8:9" x14ac:dyDescent="0.2">
      <c r="H101" s="6"/>
      <c r="I101" s="15"/>
    </row>
    <row r="102" spans="8:9" x14ac:dyDescent="0.2">
      <c r="H102" s="6"/>
      <c r="I102" s="15"/>
    </row>
    <row r="103" spans="8:9" x14ac:dyDescent="0.2">
      <c r="H103" s="6"/>
      <c r="I103" s="15"/>
    </row>
    <row r="104" spans="8:9" x14ac:dyDescent="0.2">
      <c r="H104" s="6"/>
      <c r="I104" s="15"/>
    </row>
    <row r="105" spans="8:9" x14ac:dyDescent="0.2">
      <c r="H105" s="6"/>
      <c r="I105" s="15"/>
    </row>
    <row r="106" spans="8:9" x14ac:dyDescent="0.2">
      <c r="H106" s="6"/>
      <c r="I106" s="15"/>
    </row>
    <row r="107" spans="8:9" x14ac:dyDescent="0.2">
      <c r="H107" s="6"/>
      <c r="I107" s="15"/>
    </row>
    <row r="108" spans="8:9" x14ac:dyDescent="0.2">
      <c r="H108" s="6"/>
      <c r="I108" s="15"/>
    </row>
    <row r="109" spans="8:9" x14ac:dyDescent="0.2">
      <c r="H109" s="6"/>
      <c r="I109" s="15"/>
    </row>
    <row r="110" spans="8:9" x14ac:dyDescent="0.2">
      <c r="H110" s="6"/>
      <c r="I110" s="15"/>
    </row>
    <row r="111" spans="8:9" x14ac:dyDescent="0.2">
      <c r="H111" s="6"/>
      <c r="I111" s="15"/>
    </row>
    <row r="112" spans="8:9" x14ac:dyDescent="0.2">
      <c r="H112" s="6"/>
      <c r="I112" s="15"/>
    </row>
    <row r="113" spans="8:9" x14ac:dyDescent="0.2">
      <c r="H113" s="6"/>
      <c r="I113" s="15"/>
    </row>
    <row r="114" spans="8:9" x14ac:dyDescent="0.2">
      <c r="H114" s="6"/>
      <c r="I114" s="15"/>
    </row>
  </sheetData>
  <pageMargins left="0.7" right="0.7" top="0.75" bottom="0.75" header="0.3" footer="0.3"/>
  <pageSetup paperSize="9" scale="46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FDFBB-308C-4D9D-B056-36D780B98C90}">
  <sheetPr>
    <tabColor theme="8" tint="-0.499984740745262"/>
  </sheetPr>
  <dimension ref="A1:W148"/>
  <sheetViews>
    <sheetView showGridLines="0" zoomScaleNormal="100" workbookViewId="0">
      <pane xSplit="4" topLeftCell="E1" activePane="topRight" state="frozen"/>
      <selection pane="topRight" activeCell="W140" sqref="B2:W140"/>
    </sheetView>
  </sheetViews>
  <sheetFormatPr defaultColWidth="9.140625" defaultRowHeight="12.75" outlineLevelRow="3" x14ac:dyDescent="0.2"/>
  <cols>
    <col min="1" max="1" width="9.140625" style="4"/>
    <col min="2" max="2" width="9.85546875" style="2" hidden="1" customWidth="1"/>
    <col min="3" max="3" width="50" style="3" customWidth="1"/>
    <col min="4" max="4" width="1.42578125" style="3" customWidth="1"/>
    <col min="5" max="5" width="14.28515625" style="2" hidden="1" customWidth="1"/>
    <col min="6" max="6" width="1.42578125" style="3" hidden="1" customWidth="1"/>
    <col min="7" max="7" width="14.28515625" style="2" hidden="1" customWidth="1"/>
    <col min="8" max="8" width="1.42578125" style="2" hidden="1" customWidth="1"/>
    <col min="9" max="9" width="11.42578125" style="4" hidden="1" customWidth="1"/>
    <col min="10" max="10" width="1.42578125" style="2" customWidth="1"/>
    <col min="11" max="11" width="14.28515625" style="2" customWidth="1"/>
    <col min="12" max="12" width="1.42578125" style="2" customWidth="1"/>
    <col min="13" max="13" width="14.28515625" style="2" customWidth="1"/>
    <col min="14" max="14" width="1.42578125" style="2" customWidth="1"/>
    <col min="15" max="15" width="11.42578125" style="4" customWidth="1"/>
    <col min="16" max="16" width="1.42578125" style="2" customWidth="1"/>
    <col min="17" max="17" width="14.28515625" style="2" hidden="1" customWidth="1"/>
    <col min="18" max="18" width="1.42578125" style="2" hidden="1" customWidth="1"/>
    <col min="19" max="19" width="14.28515625" style="2" hidden="1" customWidth="1"/>
    <col min="20" max="20" width="1.42578125" style="2" hidden="1" customWidth="1"/>
    <col min="21" max="21" width="11.42578125" style="4" hidden="1" customWidth="1"/>
    <col min="22" max="22" width="1.42578125" style="2" hidden="1" customWidth="1"/>
    <col min="23" max="23" width="11.42578125" style="4" customWidth="1"/>
    <col min="24" max="16384" width="9.140625" style="4"/>
  </cols>
  <sheetData>
    <row r="1" spans="1:23" x14ac:dyDescent="0.2">
      <c r="A1" s="17"/>
    </row>
    <row r="2" spans="1:23" ht="37.5" customHeight="1" x14ac:dyDescent="0.2">
      <c r="B2" s="188"/>
      <c r="C2" s="188"/>
      <c r="E2" s="22" t="s">
        <v>143</v>
      </c>
      <c r="G2" s="22" t="s">
        <v>146</v>
      </c>
      <c r="H2" s="5"/>
      <c r="I2" s="39" t="s">
        <v>145</v>
      </c>
      <c r="J2" s="5"/>
      <c r="K2" s="117" t="s">
        <v>144</v>
      </c>
      <c r="L2" s="5"/>
      <c r="M2" s="117" t="s">
        <v>149</v>
      </c>
      <c r="N2" s="5"/>
      <c r="O2" s="118" t="s">
        <v>151</v>
      </c>
      <c r="P2" s="5"/>
      <c r="Q2" s="48" t="s">
        <v>147</v>
      </c>
      <c r="R2" s="5"/>
      <c r="S2" s="48" t="s">
        <v>148</v>
      </c>
      <c r="T2" s="5"/>
      <c r="U2" s="49" t="s">
        <v>145</v>
      </c>
      <c r="V2" s="5"/>
      <c r="W2" s="118" t="s">
        <v>152</v>
      </c>
    </row>
    <row r="3" spans="1:23" ht="30" customHeight="1" x14ac:dyDescent="0.2">
      <c r="B3" s="20" t="s">
        <v>51</v>
      </c>
      <c r="C3" s="21"/>
    </row>
    <row r="4" spans="1:23" ht="15" customHeight="1" x14ac:dyDescent="0.2">
      <c r="A4" s="6"/>
      <c r="B4" s="35">
        <v>7</v>
      </c>
      <c r="C4" s="114" t="s">
        <v>59</v>
      </c>
      <c r="E4" s="36">
        <f>+E5+E14</f>
        <v>0</v>
      </c>
      <c r="G4" s="36" t="e">
        <f>+G5+G14</f>
        <v>#REF!</v>
      </c>
      <c r="H4" s="7"/>
      <c r="I4" s="40">
        <f>IFERROR((G4-E4)/G4,0)</f>
        <v>0</v>
      </c>
      <c r="J4" s="7"/>
      <c r="K4" s="115">
        <f>+K5+K14</f>
        <v>0</v>
      </c>
      <c r="L4" s="7"/>
      <c r="M4" s="115" t="e">
        <f>+M5+M14</f>
        <v>#REF!</v>
      </c>
      <c r="N4" s="7"/>
      <c r="O4" s="144">
        <f>IFERROR((M4-K4)/M4,0)</f>
        <v>0</v>
      </c>
      <c r="P4" s="142"/>
      <c r="Q4" s="145">
        <f>+Q5+Q14</f>
        <v>0</v>
      </c>
      <c r="R4" s="142"/>
      <c r="S4" s="145">
        <f>+S5+S14</f>
        <v>0</v>
      </c>
      <c r="T4" s="142"/>
      <c r="U4" s="146">
        <f>IFERROR((S4-Q4)/S4,0)</f>
        <v>0</v>
      </c>
      <c r="V4" s="142"/>
      <c r="W4" s="147" t="e">
        <f>M4-K4</f>
        <v>#REF!</v>
      </c>
    </row>
    <row r="5" spans="1:23" s="17" customFormat="1" ht="15" customHeight="1" x14ac:dyDescent="0.2">
      <c r="A5" s="18"/>
      <c r="B5" s="101">
        <v>70</v>
      </c>
      <c r="C5" s="88" t="s">
        <v>42</v>
      </c>
      <c r="D5" s="30"/>
      <c r="E5" s="72">
        <f>+E6</f>
        <v>0</v>
      </c>
      <c r="F5" s="30"/>
      <c r="G5" s="72">
        <f>+G6</f>
        <v>0</v>
      </c>
      <c r="H5" s="72"/>
      <c r="I5" s="73">
        <f>IFERROR((G5-E5)/G5,0)</f>
        <v>0</v>
      </c>
      <c r="J5" s="72"/>
      <c r="K5" s="72">
        <f>+K6</f>
        <v>0</v>
      </c>
      <c r="L5" s="72"/>
      <c r="M5" s="72">
        <f>+M6</f>
        <v>0</v>
      </c>
      <c r="N5" s="72"/>
      <c r="O5" s="135">
        <f>IFERROR((M5-K5)/M5,0)</f>
        <v>0</v>
      </c>
      <c r="P5" s="143"/>
      <c r="Q5" s="143">
        <f>+Q6</f>
        <v>0</v>
      </c>
      <c r="R5" s="143"/>
      <c r="S5" s="143">
        <f>+S6</f>
        <v>0</v>
      </c>
      <c r="T5" s="143"/>
      <c r="U5" s="135">
        <f>IFERROR((S5-Q5)/S5,0)</f>
        <v>0</v>
      </c>
      <c r="V5" s="143"/>
      <c r="W5" s="131">
        <f t="shared" ref="W5:W14" si="0">M5-K5</f>
        <v>0</v>
      </c>
    </row>
    <row r="6" spans="1:23" s="17" customFormat="1" ht="15" hidden="1" customHeight="1" outlineLevel="1" x14ac:dyDescent="0.2">
      <c r="A6" s="18"/>
      <c r="B6" s="101">
        <v>70</v>
      </c>
      <c r="C6" s="88" t="s">
        <v>60</v>
      </c>
      <c r="D6" s="30"/>
      <c r="E6" s="72">
        <f>SUM(E7:E13)</f>
        <v>0</v>
      </c>
      <c r="F6" s="30"/>
      <c r="G6" s="72">
        <f>SUM(G7:G13)</f>
        <v>0</v>
      </c>
      <c r="H6" s="72"/>
      <c r="I6" s="73">
        <f>IFERROR((G6-E6)/G6,0)</f>
        <v>0</v>
      </c>
      <c r="J6" s="72"/>
      <c r="K6" s="72">
        <f>SUM(K7:K13)</f>
        <v>0</v>
      </c>
      <c r="L6" s="72"/>
      <c r="M6" s="72">
        <f>SUM(M7:M13)</f>
        <v>0</v>
      </c>
      <c r="N6" s="72"/>
      <c r="O6" s="73">
        <f>IFERROR((M6-K6)/M6,0)</f>
        <v>0</v>
      </c>
      <c r="P6" s="72"/>
      <c r="Q6" s="72">
        <f>SUM(Q7:Q13)</f>
        <v>0</v>
      </c>
      <c r="R6" s="72"/>
      <c r="S6" s="72">
        <f>SUM(S7:S13)</f>
        <v>0</v>
      </c>
      <c r="T6" s="72"/>
      <c r="U6" s="73">
        <f>IFERROR((S6-Q6)/S6,0)</f>
        <v>0</v>
      </c>
      <c r="V6" s="72"/>
      <c r="W6" s="113">
        <f t="shared" si="0"/>
        <v>0</v>
      </c>
    </row>
    <row r="7" spans="1:23" s="17" customFormat="1" ht="15" hidden="1" customHeight="1" outlineLevel="1" x14ac:dyDescent="0.2">
      <c r="A7" s="18"/>
      <c r="B7" s="106" t="str">
        <f>MID(C7,9,8)</f>
        <v>70505000</v>
      </c>
      <c r="C7" s="76" t="s">
        <v>35</v>
      </c>
      <c r="D7" s="28"/>
      <c r="E7" s="29">
        <f t="shared" ref="E7:E13" si="1">K7+Q7</f>
        <v>0</v>
      </c>
      <c r="F7" s="28"/>
      <c r="G7" s="29">
        <f>M7+S7</f>
        <v>0</v>
      </c>
      <c r="H7" s="29"/>
      <c r="I7" s="43">
        <f>IFERROR((G7-E7)/G7,0)</f>
        <v>0</v>
      </c>
      <c r="J7" s="29"/>
      <c r="K7" s="29">
        <f>IFERROR(-VLOOKUP($C7,#REF!,2,FALSE),0)</f>
        <v>0</v>
      </c>
      <c r="L7" s="29"/>
      <c r="M7" s="29">
        <f>IFERROR(-VLOOKUP($C7,#REF!,3,FALSE),0)</f>
        <v>0</v>
      </c>
      <c r="N7" s="29"/>
      <c r="O7" s="43">
        <f>IFERROR((M7-K7)/M7,0)</f>
        <v>0</v>
      </c>
      <c r="P7" s="29"/>
      <c r="Q7" s="29">
        <f>IFERROR(-VLOOKUP('Presentació SEC_Telefèric'!$C7,#REF!,2,FALSE),0)</f>
        <v>0</v>
      </c>
      <c r="R7" s="29"/>
      <c r="S7" s="29">
        <f>IFERROR(-VLOOKUP('Presentació SEC_Telefèric'!$C7,#REF!,3,FALSE),0)</f>
        <v>0</v>
      </c>
      <c r="T7" s="29"/>
      <c r="U7" s="43">
        <f>IFERROR((S7-Q7)/S7,0)</f>
        <v>0</v>
      </c>
      <c r="V7" s="29"/>
      <c r="W7" s="97">
        <f t="shared" si="0"/>
        <v>0</v>
      </c>
    </row>
    <row r="8" spans="1:23" s="17" customFormat="1" ht="15" hidden="1" customHeight="1" outlineLevel="1" x14ac:dyDescent="0.2">
      <c r="A8" s="18"/>
      <c r="B8" s="27" t="str">
        <f t="shared" ref="B8:B13" si="2">MID(C8,9,8)</f>
        <v>70505001</v>
      </c>
      <c r="C8" s="76" t="s">
        <v>126</v>
      </c>
      <c r="D8" s="28"/>
      <c r="E8" s="29">
        <f t="shared" si="1"/>
        <v>0</v>
      </c>
      <c r="F8" s="28"/>
      <c r="G8" s="29">
        <f t="shared" ref="G8:G13" si="3">M8+S8</f>
        <v>0</v>
      </c>
      <c r="H8" s="29"/>
      <c r="I8" s="43">
        <f t="shared" ref="I8:I18" si="4">IFERROR((G8-E8)/G8,0)</f>
        <v>0</v>
      </c>
      <c r="J8" s="29"/>
      <c r="K8" s="29">
        <f>IFERROR(-VLOOKUP($C8,#REF!,2,FALSE),0)</f>
        <v>0</v>
      </c>
      <c r="L8" s="29"/>
      <c r="M8" s="29">
        <f>IFERROR(-VLOOKUP($C8,#REF!,3,FALSE),0)</f>
        <v>0</v>
      </c>
      <c r="N8" s="29"/>
      <c r="O8" s="43">
        <f t="shared" ref="O8:O18" si="5">IFERROR((M8-K8)/M8,0)</f>
        <v>0</v>
      </c>
      <c r="P8" s="29"/>
      <c r="Q8" s="29">
        <f>IFERROR(-VLOOKUP('Presentació SEC_Telefèric'!$C8,#REF!,2,FALSE),0)</f>
        <v>0</v>
      </c>
      <c r="R8" s="29"/>
      <c r="S8" s="29">
        <f>IFERROR(-VLOOKUP('Presentació SEC_Telefèric'!$C8,#REF!,3,FALSE),0)</f>
        <v>0</v>
      </c>
      <c r="T8" s="29"/>
      <c r="U8" s="43">
        <f t="shared" ref="U8:U18" si="6">IFERROR((S8-Q8)/S8,0)</f>
        <v>0</v>
      </c>
      <c r="V8" s="29"/>
      <c r="W8" s="97">
        <f t="shared" si="0"/>
        <v>0</v>
      </c>
    </row>
    <row r="9" spans="1:23" s="17" customFormat="1" ht="15" hidden="1" customHeight="1" outlineLevel="1" x14ac:dyDescent="0.2">
      <c r="A9" s="18"/>
      <c r="B9" s="27" t="str">
        <f t="shared" si="2"/>
        <v>70505002</v>
      </c>
      <c r="C9" s="76" t="s">
        <v>127</v>
      </c>
      <c r="D9" s="28"/>
      <c r="E9" s="29">
        <f t="shared" si="1"/>
        <v>0</v>
      </c>
      <c r="F9" s="28"/>
      <c r="G9" s="29">
        <f t="shared" si="3"/>
        <v>0</v>
      </c>
      <c r="H9" s="29"/>
      <c r="I9" s="43">
        <f t="shared" si="4"/>
        <v>0</v>
      </c>
      <c r="J9" s="29"/>
      <c r="K9" s="29">
        <f>IFERROR(-VLOOKUP($C9,#REF!,2,FALSE),0)</f>
        <v>0</v>
      </c>
      <c r="L9" s="29"/>
      <c r="M9" s="29">
        <f>IFERROR(-VLOOKUP($C9,#REF!,3,FALSE),0)</f>
        <v>0</v>
      </c>
      <c r="N9" s="29"/>
      <c r="O9" s="43">
        <f t="shared" si="5"/>
        <v>0</v>
      </c>
      <c r="P9" s="29"/>
      <c r="Q9" s="29">
        <f>IFERROR(-VLOOKUP('Presentació SEC_Telefèric'!$C9,#REF!,2,FALSE),0)</f>
        <v>0</v>
      </c>
      <c r="R9" s="29"/>
      <c r="S9" s="29">
        <f>IFERROR(-VLOOKUP('Presentació SEC_Telefèric'!$C9,#REF!,3,FALSE),0)</f>
        <v>0</v>
      </c>
      <c r="T9" s="29"/>
      <c r="U9" s="43">
        <f t="shared" si="6"/>
        <v>0</v>
      </c>
      <c r="V9" s="29"/>
      <c r="W9" s="97">
        <f t="shared" si="0"/>
        <v>0</v>
      </c>
    </row>
    <row r="10" spans="1:23" s="17" customFormat="1" ht="15" hidden="1" customHeight="1" outlineLevel="1" x14ac:dyDescent="0.2">
      <c r="A10" s="18"/>
      <c r="B10" s="27" t="str">
        <f t="shared" si="2"/>
        <v>70505003</v>
      </c>
      <c r="C10" s="76" t="s">
        <v>128</v>
      </c>
      <c r="D10" s="28"/>
      <c r="E10" s="29">
        <f t="shared" si="1"/>
        <v>0</v>
      </c>
      <c r="F10" s="28"/>
      <c r="G10" s="29">
        <f t="shared" si="3"/>
        <v>0</v>
      </c>
      <c r="H10" s="29"/>
      <c r="I10" s="43">
        <f t="shared" si="4"/>
        <v>0</v>
      </c>
      <c r="J10" s="29"/>
      <c r="K10" s="29">
        <f>IFERROR(-VLOOKUP($C10,#REF!,2,FALSE),0)</f>
        <v>0</v>
      </c>
      <c r="L10" s="29"/>
      <c r="M10" s="29">
        <f>IFERROR(-VLOOKUP($C10,#REF!,3,FALSE),0)</f>
        <v>0</v>
      </c>
      <c r="N10" s="29"/>
      <c r="O10" s="43">
        <f t="shared" si="5"/>
        <v>0</v>
      </c>
      <c r="P10" s="29"/>
      <c r="Q10" s="29">
        <f>IFERROR(-VLOOKUP('Presentació SEC_Telefèric'!$C10,#REF!,2,FALSE),0)</f>
        <v>0</v>
      </c>
      <c r="R10" s="29"/>
      <c r="S10" s="29">
        <f>IFERROR(-VLOOKUP('Presentació SEC_Telefèric'!$C10,#REF!,3,FALSE),0)</f>
        <v>0</v>
      </c>
      <c r="T10" s="29"/>
      <c r="U10" s="43">
        <f t="shared" si="6"/>
        <v>0</v>
      </c>
      <c r="V10" s="29"/>
      <c r="W10" s="97">
        <f t="shared" si="0"/>
        <v>0</v>
      </c>
    </row>
    <row r="11" spans="1:23" s="17" customFormat="1" ht="15" hidden="1" customHeight="1" outlineLevel="1" x14ac:dyDescent="0.2">
      <c r="A11" s="18"/>
      <c r="B11" s="27" t="str">
        <f t="shared" si="2"/>
        <v>70505004</v>
      </c>
      <c r="C11" s="76" t="s">
        <v>129</v>
      </c>
      <c r="D11" s="28"/>
      <c r="E11" s="29">
        <f t="shared" si="1"/>
        <v>0</v>
      </c>
      <c r="F11" s="28"/>
      <c r="G11" s="29">
        <f t="shared" si="3"/>
        <v>0</v>
      </c>
      <c r="H11" s="29"/>
      <c r="I11" s="43">
        <f t="shared" si="4"/>
        <v>0</v>
      </c>
      <c r="J11" s="29"/>
      <c r="K11" s="29">
        <f>IFERROR(-VLOOKUP($C11,#REF!,2,FALSE),0)</f>
        <v>0</v>
      </c>
      <c r="L11" s="29"/>
      <c r="M11" s="29">
        <f>IFERROR(-VLOOKUP($C11,#REF!,3,FALSE),0)</f>
        <v>0</v>
      </c>
      <c r="N11" s="29"/>
      <c r="O11" s="43">
        <f t="shared" si="5"/>
        <v>0</v>
      </c>
      <c r="P11" s="29"/>
      <c r="Q11" s="29">
        <f>IFERROR(-VLOOKUP('Presentació SEC_Telefèric'!$C11,#REF!,2,FALSE),0)</f>
        <v>0</v>
      </c>
      <c r="R11" s="29"/>
      <c r="S11" s="29">
        <f>IFERROR(-VLOOKUP('Presentació SEC_Telefèric'!$C11,#REF!,3,FALSE),0)</f>
        <v>0</v>
      </c>
      <c r="T11" s="29"/>
      <c r="U11" s="43">
        <f t="shared" si="6"/>
        <v>0</v>
      </c>
      <c r="V11" s="29"/>
      <c r="W11" s="97">
        <f t="shared" si="0"/>
        <v>0</v>
      </c>
    </row>
    <row r="12" spans="1:23" s="17" customFormat="1" ht="15" hidden="1" customHeight="1" outlineLevel="1" x14ac:dyDescent="0.2">
      <c r="A12" s="18"/>
      <c r="B12" s="27" t="str">
        <f t="shared" si="2"/>
        <v>70505005</v>
      </c>
      <c r="C12" s="76" t="s">
        <v>130</v>
      </c>
      <c r="D12" s="28"/>
      <c r="E12" s="29">
        <f t="shared" si="1"/>
        <v>0</v>
      </c>
      <c r="F12" s="28"/>
      <c r="G12" s="29">
        <f t="shared" si="3"/>
        <v>0</v>
      </c>
      <c r="H12" s="29"/>
      <c r="I12" s="43">
        <f t="shared" si="4"/>
        <v>0</v>
      </c>
      <c r="J12" s="29"/>
      <c r="K12" s="29">
        <f>IFERROR(-VLOOKUP($C12,#REF!,2,FALSE),0)</f>
        <v>0</v>
      </c>
      <c r="L12" s="29"/>
      <c r="M12" s="29">
        <f>IFERROR(-VLOOKUP($C12,#REF!,3,FALSE),0)</f>
        <v>0</v>
      </c>
      <c r="N12" s="29"/>
      <c r="O12" s="43">
        <f t="shared" si="5"/>
        <v>0</v>
      </c>
      <c r="P12" s="29"/>
      <c r="Q12" s="29">
        <f>IFERROR(-VLOOKUP('Presentació SEC_Telefèric'!$C12,#REF!,2,FALSE),0)</f>
        <v>0</v>
      </c>
      <c r="R12" s="29"/>
      <c r="S12" s="29">
        <f>IFERROR(-VLOOKUP('Presentació SEC_Telefèric'!$C12,#REF!,3,FALSE),0)</f>
        <v>0</v>
      </c>
      <c r="T12" s="29"/>
      <c r="U12" s="43">
        <f t="shared" si="6"/>
        <v>0</v>
      </c>
      <c r="V12" s="29"/>
      <c r="W12" s="97">
        <f t="shared" si="0"/>
        <v>0</v>
      </c>
    </row>
    <row r="13" spans="1:23" s="17" customFormat="1" ht="15" hidden="1" customHeight="1" outlineLevel="1" x14ac:dyDescent="0.2">
      <c r="A13" s="18"/>
      <c r="B13" s="27" t="str">
        <f t="shared" si="2"/>
        <v>70900000</v>
      </c>
      <c r="C13" s="76" t="s">
        <v>61</v>
      </c>
      <c r="D13" s="28"/>
      <c r="E13" s="29">
        <f t="shared" si="1"/>
        <v>0</v>
      </c>
      <c r="F13" s="28"/>
      <c r="G13" s="29">
        <f t="shared" si="3"/>
        <v>0</v>
      </c>
      <c r="H13" s="29"/>
      <c r="I13" s="43">
        <f t="shared" si="4"/>
        <v>0</v>
      </c>
      <c r="J13" s="29"/>
      <c r="K13" s="29">
        <f>IFERROR(-VLOOKUP($C13,#REF!,2,FALSE),0)</f>
        <v>0</v>
      </c>
      <c r="L13" s="29"/>
      <c r="M13" s="29">
        <f>IFERROR(-VLOOKUP($C13,#REF!,3,FALSE),0)</f>
        <v>0</v>
      </c>
      <c r="N13" s="29"/>
      <c r="O13" s="43">
        <f t="shared" si="5"/>
        <v>0</v>
      </c>
      <c r="P13" s="29"/>
      <c r="Q13" s="29">
        <f>IFERROR(-VLOOKUP('Presentació SEC_Telefèric'!$C13,#REF!,2,FALSE),0)</f>
        <v>0</v>
      </c>
      <c r="R13" s="29"/>
      <c r="S13" s="29">
        <f>IFERROR(-VLOOKUP('Presentació SEC_Telefèric'!$C13,#REF!,3,FALSE),0)</f>
        <v>0</v>
      </c>
      <c r="T13" s="29"/>
      <c r="U13" s="43">
        <f t="shared" si="6"/>
        <v>0</v>
      </c>
      <c r="V13" s="29"/>
      <c r="W13" s="97">
        <f t="shared" si="0"/>
        <v>0</v>
      </c>
    </row>
    <row r="14" spans="1:23" s="17" customFormat="1" ht="15" customHeight="1" collapsed="1" x14ac:dyDescent="0.2">
      <c r="A14" s="18"/>
      <c r="B14" s="101">
        <v>75</v>
      </c>
      <c r="C14" s="88" t="s">
        <v>62</v>
      </c>
      <c r="D14" s="30"/>
      <c r="E14" s="72">
        <f>+E15+E17</f>
        <v>0</v>
      </c>
      <c r="F14" s="30"/>
      <c r="G14" s="72" t="e">
        <f>+G15+G17</f>
        <v>#REF!</v>
      </c>
      <c r="H14" s="72"/>
      <c r="I14" s="73">
        <f t="shared" si="4"/>
        <v>0</v>
      </c>
      <c r="J14" s="72"/>
      <c r="K14" s="72">
        <f>+K15+K17</f>
        <v>0</v>
      </c>
      <c r="L14" s="72"/>
      <c r="M14" s="72" t="e">
        <f>+M15+M17</f>
        <v>#REF!</v>
      </c>
      <c r="N14" s="72"/>
      <c r="O14" s="139">
        <f t="shared" si="5"/>
        <v>0</v>
      </c>
      <c r="P14" s="140"/>
      <c r="Q14" s="140">
        <f>+Q15+Q17</f>
        <v>0</v>
      </c>
      <c r="R14" s="140"/>
      <c r="S14" s="140">
        <f>+S15+S17</f>
        <v>0</v>
      </c>
      <c r="T14" s="140"/>
      <c r="U14" s="139">
        <f t="shared" si="6"/>
        <v>0</v>
      </c>
      <c r="V14" s="140"/>
      <c r="W14" s="141" t="e">
        <f t="shared" si="0"/>
        <v>#REF!</v>
      </c>
    </row>
    <row r="15" spans="1:23" ht="15" hidden="1" customHeight="1" outlineLevel="1" x14ac:dyDescent="0.2">
      <c r="A15" s="6"/>
      <c r="B15" s="31" t="s">
        <v>63</v>
      </c>
      <c r="C15" s="75" t="s">
        <v>54</v>
      </c>
      <c r="E15" s="32">
        <f>+E16</f>
        <v>0</v>
      </c>
      <c r="G15" s="32" t="e">
        <f>+G16</f>
        <v>#REF!</v>
      </c>
      <c r="H15" s="10"/>
      <c r="I15" s="42">
        <f t="shared" si="4"/>
        <v>0</v>
      </c>
      <c r="J15" s="10"/>
      <c r="K15" s="68">
        <f>+K16</f>
        <v>0</v>
      </c>
      <c r="L15" s="10"/>
      <c r="M15" s="68" t="e">
        <f>+M16</f>
        <v>#REF!</v>
      </c>
      <c r="N15" s="10"/>
      <c r="O15" s="69">
        <f t="shared" si="5"/>
        <v>0</v>
      </c>
      <c r="P15" s="10"/>
      <c r="Q15" s="52">
        <f>+Q16</f>
        <v>0</v>
      </c>
      <c r="R15" s="10"/>
      <c r="S15" s="52">
        <f>+S16</f>
        <v>0</v>
      </c>
      <c r="T15" s="10"/>
      <c r="U15" s="53">
        <f t="shared" si="6"/>
        <v>0</v>
      </c>
      <c r="V15" s="10"/>
      <c r="W15" s="125">
        <f>IFERROR((U15-S15)/U15,0)</f>
        <v>0</v>
      </c>
    </row>
    <row r="16" spans="1:23" s="14" customFormat="1" ht="15" hidden="1" customHeight="1" outlineLevel="2" x14ac:dyDescent="0.2">
      <c r="B16" s="11" t="str">
        <f>MID(C16,9,8)</f>
        <v>75200006</v>
      </c>
      <c r="C16" s="76" t="s">
        <v>44</v>
      </c>
      <c r="D16" s="12"/>
      <c r="E16" s="29">
        <f>+K16+Q16</f>
        <v>0</v>
      </c>
      <c r="F16" s="12"/>
      <c r="G16" s="29" t="e">
        <f>+M16+S16</f>
        <v>#REF!</v>
      </c>
      <c r="H16" s="29"/>
      <c r="I16" s="43">
        <f t="shared" si="4"/>
        <v>0</v>
      </c>
      <c r="J16" s="29"/>
      <c r="K16" s="29">
        <f>IFERROR(-VLOOKUP($C16,#REF!,2,FALSE),0)</f>
        <v>0</v>
      </c>
      <c r="L16" s="29"/>
      <c r="M16" s="71" t="e">
        <f>#REF!</f>
        <v>#REF!</v>
      </c>
      <c r="N16" s="29"/>
      <c r="O16" s="43">
        <f t="shared" si="5"/>
        <v>0</v>
      </c>
      <c r="P16" s="29"/>
      <c r="Q16" s="29">
        <f>IFERROR(-VLOOKUP('Presentació SEC_Telefèric'!$C16,#REF!,2,FALSE),0)</f>
        <v>0</v>
      </c>
      <c r="R16" s="13"/>
      <c r="S16" s="29">
        <f>IFERROR(-VLOOKUP('Presentació SEC_Telefèric'!$C16,#REF!,3,FALSE),0)</f>
        <v>0</v>
      </c>
      <c r="T16" s="13"/>
      <c r="U16" s="43">
        <f t="shared" si="6"/>
        <v>0</v>
      </c>
      <c r="V16" s="29"/>
      <c r="W16" s="97">
        <f>IFERROR((U16-S16)/U16,0)</f>
        <v>0</v>
      </c>
    </row>
    <row r="17" spans="1:23" ht="15" hidden="1" customHeight="1" outlineLevel="1" x14ac:dyDescent="0.2">
      <c r="A17" s="6"/>
      <c r="B17" s="31" t="s">
        <v>64</v>
      </c>
      <c r="C17" s="75" t="s">
        <v>65</v>
      </c>
      <c r="E17" s="32">
        <f>+E18</f>
        <v>0</v>
      </c>
      <c r="G17" s="32">
        <f>+G18</f>
        <v>0</v>
      </c>
      <c r="H17" s="10"/>
      <c r="I17" s="42">
        <f t="shared" si="4"/>
        <v>0</v>
      </c>
      <c r="J17" s="10"/>
      <c r="K17" s="68">
        <f>+K18</f>
        <v>0</v>
      </c>
      <c r="L17" s="10"/>
      <c r="M17" s="68">
        <f>+M18</f>
        <v>0</v>
      </c>
      <c r="N17" s="10"/>
      <c r="O17" s="69">
        <f t="shared" si="5"/>
        <v>0</v>
      </c>
      <c r="P17" s="10"/>
      <c r="Q17" s="52">
        <f>+Q18</f>
        <v>0</v>
      </c>
      <c r="R17" s="10"/>
      <c r="S17" s="52">
        <f>+S18</f>
        <v>0</v>
      </c>
      <c r="T17" s="10"/>
      <c r="U17" s="53">
        <f t="shared" si="6"/>
        <v>0</v>
      </c>
      <c r="V17" s="10"/>
      <c r="W17" s="125">
        <f>IFERROR((U17-S17)/U17,0)</f>
        <v>0</v>
      </c>
    </row>
    <row r="18" spans="1:23" s="14" customFormat="1" ht="15" hidden="1" customHeight="1" outlineLevel="2" x14ac:dyDescent="0.2">
      <c r="B18" s="11" t="str">
        <f>MID(C18,9,8)</f>
        <v>75900005</v>
      </c>
      <c r="C18" s="76" t="s">
        <v>34</v>
      </c>
      <c r="D18" s="12"/>
      <c r="E18" s="29">
        <f>+K18+Q18</f>
        <v>0</v>
      </c>
      <c r="F18" s="12"/>
      <c r="G18" s="29">
        <f>+M18+S18</f>
        <v>0</v>
      </c>
      <c r="H18" s="29"/>
      <c r="I18" s="43">
        <f t="shared" si="4"/>
        <v>0</v>
      </c>
      <c r="J18" s="29"/>
      <c r="K18" s="29">
        <f>IFERROR(-VLOOKUP($C18,#REF!,2,FALSE),0)</f>
        <v>0</v>
      </c>
      <c r="L18" s="29"/>
      <c r="M18" s="29">
        <f>IFERROR(-VLOOKUP($C18,#REF!,3,FALSE),0)</f>
        <v>0</v>
      </c>
      <c r="N18" s="29"/>
      <c r="O18" s="43">
        <f t="shared" si="5"/>
        <v>0</v>
      </c>
      <c r="P18" s="29"/>
      <c r="Q18" s="29">
        <f>IFERROR(-VLOOKUP('Presentació SEC_Telefèric'!$C18,#REF!,2,FALSE),0)</f>
        <v>0</v>
      </c>
      <c r="R18" s="13"/>
      <c r="S18" s="29">
        <f>IFERROR(-VLOOKUP('Presentació SEC_Telefèric'!$C18,#REF!,3,FALSE),0)</f>
        <v>0</v>
      </c>
      <c r="T18" s="13"/>
      <c r="U18" s="43">
        <f t="shared" si="6"/>
        <v>0</v>
      </c>
      <c r="V18" s="29"/>
      <c r="W18" s="97">
        <f>IFERROR((U18-S18)/U18,0)</f>
        <v>0</v>
      </c>
    </row>
    <row r="19" spans="1:23" collapsed="1" x14ac:dyDescent="0.2">
      <c r="A19" s="6"/>
      <c r="B19" s="15"/>
      <c r="C19" s="77"/>
      <c r="E19" s="10"/>
      <c r="G19" s="10"/>
      <c r="H19" s="10"/>
      <c r="I19" s="1"/>
      <c r="J19" s="10"/>
      <c r="K19" s="10"/>
      <c r="L19" s="10"/>
      <c r="M19" s="10"/>
      <c r="N19" s="10"/>
      <c r="O19" s="1"/>
      <c r="P19" s="10"/>
      <c r="Q19" s="10"/>
      <c r="R19" s="10"/>
      <c r="S19" s="10"/>
      <c r="T19" s="10"/>
      <c r="U19" s="1"/>
      <c r="V19" s="10"/>
      <c r="W19" s="98"/>
    </row>
    <row r="20" spans="1:23" ht="15" customHeight="1" x14ac:dyDescent="0.2">
      <c r="A20" s="6"/>
      <c r="B20" s="35">
        <v>60</v>
      </c>
      <c r="C20" s="114" t="s">
        <v>37</v>
      </c>
      <c r="E20" s="36">
        <f>+E21</f>
        <v>0</v>
      </c>
      <c r="G20" s="36">
        <f>+G21</f>
        <v>0</v>
      </c>
      <c r="H20" s="7"/>
      <c r="I20" s="40">
        <f t="shared" ref="I20:I30" si="7">IFERROR((G20-E20)/G20,0)</f>
        <v>0</v>
      </c>
      <c r="J20" s="7"/>
      <c r="K20" s="115">
        <f>+K21</f>
        <v>0</v>
      </c>
      <c r="L20" s="7"/>
      <c r="M20" s="115">
        <f>+M21</f>
        <v>0</v>
      </c>
      <c r="N20" s="7"/>
      <c r="O20" s="148">
        <f t="shared" ref="O20:O30" si="8">IFERROR((M20-K20)/M20,0)</f>
        <v>0</v>
      </c>
      <c r="P20" s="137"/>
      <c r="Q20" s="149">
        <f>+Q21</f>
        <v>0</v>
      </c>
      <c r="R20" s="137"/>
      <c r="S20" s="149">
        <f>+S21</f>
        <v>0</v>
      </c>
      <c r="T20" s="137"/>
      <c r="U20" s="150">
        <f t="shared" ref="U20:U30" si="9">IFERROR((S20-Q20)/S20,0)</f>
        <v>0</v>
      </c>
      <c r="V20" s="137"/>
      <c r="W20" s="151">
        <f>M20-K20</f>
        <v>0</v>
      </c>
    </row>
    <row r="21" spans="1:23" s="17" customFormat="1" ht="15" hidden="1" customHeight="1" x14ac:dyDescent="0.2">
      <c r="A21" s="18"/>
      <c r="B21" s="101">
        <v>60</v>
      </c>
      <c r="C21" s="88" t="s">
        <v>66</v>
      </c>
      <c r="D21" s="30"/>
      <c r="E21" s="72">
        <f>+E22+E25</f>
        <v>0</v>
      </c>
      <c r="F21" s="30"/>
      <c r="G21" s="72">
        <f>+G22+G25</f>
        <v>0</v>
      </c>
      <c r="H21" s="72"/>
      <c r="I21" s="73">
        <f t="shared" si="7"/>
        <v>0</v>
      </c>
      <c r="J21" s="72"/>
      <c r="K21" s="72">
        <f>+K22+K25</f>
        <v>0</v>
      </c>
      <c r="L21" s="72"/>
      <c r="M21" s="72">
        <f>+M22+M25</f>
        <v>0</v>
      </c>
      <c r="N21" s="72"/>
      <c r="O21" s="73">
        <f t="shared" si="8"/>
        <v>0</v>
      </c>
      <c r="P21" s="72"/>
      <c r="Q21" s="72">
        <f>+Q22+Q25</f>
        <v>0</v>
      </c>
      <c r="R21" s="72"/>
      <c r="S21" s="72">
        <f>+S22+S25</f>
        <v>0</v>
      </c>
      <c r="T21" s="72"/>
      <c r="U21" s="73">
        <f t="shared" si="9"/>
        <v>0</v>
      </c>
      <c r="V21" s="72"/>
      <c r="W21" s="113">
        <f>F21-D21</f>
        <v>0</v>
      </c>
    </row>
    <row r="22" spans="1:23" ht="15" hidden="1" customHeight="1" outlineLevel="1" x14ac:dyDescent="0.2">
      <c r="A22" s="6"/>
      <c r="B22" s="31">
        <v>603</v>
      </c>
      <c r="C22" s="75" t="s">
        <v>67</v>
      </c>
      <c r="E22" s="32">
        <f>SUM(E23:E24)</f>
        <v>0</v>
      </c>
      <c r="G22" s="32">
        <f>SUM(G23:G24)</f>
        <v>0</v>
      </c>
      <c r="H22" s="10"/>
      <c r="I22" s="42">
        <f t="shared" si="7"/>
        <v>0</v>
      </c>
      <c r="J22" s="10"/>
      <c r="K22" s="68">
        <f>SUM(K23:K24)</f>
        <v>0</v>
      </c>
      <c r="L22" s="10"/>
      <c r="M22" s="68">
        <f>SUM(M23:M24)</f>
        <v>0</v>
      </c>
      <c r="N22" s="10"/>
      <c r="O22" s="69">
        <f t="shared" si="8"/>
        <v>0</v>
      </c>
      <c r="P22" s="10"/>
      <c r="Q22" s="52">
        <f>SUM(Q23:Q24)</f>
        <v>0</v>
      </c>
      <c r="R22" s="10"/>
      <c r="S22" s="52">
        <f>SUM(S23:S24)</f>
        <v>0</v>
      </c>
      <c r="T22" s="10"/>
      <c r="U22" s="53">
        <f t="shared" si="9"/>
        <v>0</v>
      </c>
      <c r="V22" s="10"/>
      <c r="W22" s="125">
        <f t="shared" ref="W22:W30" si="10">IFERROR((U22-S22)/U22,0)</f>
        <v>0</v>
      </c>
    </row>
    <row r="23" spans="1:23" ht="15" hidden="1" customHeight="1" outlineLevel="2" x14ac:dyDescent="0.2">
      <c r="A23" s="6"/>
      <c r="B23" s="11" t="str">
        <f t="shared" ref="B23:B30" si="11">MID(C23,9,8)</f>
        <v>60300002</v>
      </c>
      <c r="C23" s="76" t="s">
        <v>68</v>
      </c>
      <c r="E23" s="29">
        <f>K23+Q23</f>
        <v>0</v>
      </c>
      <c r="G23" s="29">
        <f>M23+S23</f>
        <v>0</v>
      </c>
      <c r="H23" s="29"/>
      <c r="I23" s="43">
        <f t="shared" si="7"/>
        <v>0</v>
      </c>
      <c r="J23" s="29"/>
      <c r="K23" s="29">
        <f>IFERROR(-VLOOKUP($C23,#REF!,2,FALSE),0)</f>
        <v>0</v>
      </c>
      <c r="L23" s="29"/>
      <c r="M23" s="29">
        <f>IFERROR(-VLOOKUP($C23,#REF!,3,FALSE),0)</f>
        <v>0</v>
      </c>
      <c r="N23" s="29"/>
      <c r="O23" s="43">
        <f t="shared" si="8"/>
        <v>0</v>
      </c>
      <c r="P23" s="29"/>
      <c r="Q23" s="29">
        <f>IFERROR(-VLOOKUP('Presentació SEC_Telefèric'!$C23,#REF!,2,FALSE),0)</f>
        <v>0</v>
      </c>
      <c r="R23" s="13"/>
      <c r="S23" s="29">
        <f>IFERROR(-VLOOKUP('Presentació SEC_Telefèric'!$C23,#REF!,3,FALSE),0)</f>
        <v>0</v>
      </c>
      <c r="T23" s="13"/>
      <c r="U23" s="43">
        <f t="shared" si="9"/>
        <v>0</v>
      </c>
      <c r="V23" s="29"/>
      <c r="W23" s="97">
        <f t="shared" si="10"/>
        <v>0</v>
      </c>
    </row>
    <row r="24" spans="1:23" ht="15" hidden="1" customHeight="1" outlineLevel="2" x14ac:dyDescent="0.2">
      <c r="A24" s="6"/>
      <c r="B24" s="11" t="str">
        <f t="shared" si="11"/>
        <v>60300003</v>
      </c>
      <c r="C24" s="76" t="s">
        <v>69</v>
      </c>
      <c r="E24" s="29">
        <f>K24+Q24</f>
        <v>0</v>
      </c>
      <c r="G24" s="29">
        <f>M24+S24</f>
        <v>0</v>
      </c>
      <c r="H24" s="29"/>
      <c r="I24" s="43">
        <f t="shared" si="7"/>
        <v>0</v>
      </c>
      <c r="J24" s="29"/>
      <c r="K24" s="29">
        <f>IFERROR(-VLOOKUP($C24,#REF!,2,FALSE),0)</f>
        <v>0</v>
      </c>
      <c r="L24" s="29"/>
      <c r="M24" s="29">
        <f>IFERROR(-VLOOKUP($C24,#REF!,3,FALSE),0)</f>
        <v>0</v>
      </c>
      <c r="N24" s="29"/>
      <c r="O24" s="43">
        <f t="shared" si="8"/>
        <v>0</v>
      </c>
      <c r="P24" s="29"/>
      <c r="Q24" s="29">
        <f>IFERROR(-VLOOKUP('Presentació SEC_Telefèric'!$C24,#REF!,2,FALSE),0)</f>
        <v>0</v>
      </c>
      <c r="R24" s="13"/>
      <c r="S24" s="29">
        <f>IFERROR(-VLOOKUP('Presentació SEC_Telefèric'!$C24,#REF!,3,FALSE),0)</f>
        <v>0</v>
      </c>
      <c r="T24" s="13"/>
      <c r="U24" s="43">
        <f t="shared" si="9"/>
        <v>0</v>
      </c>
      <c r="V24" s="29"/>
      <c r="W24" s="97">
        <f t="shared" si="10"/>
        <v>0</v>
      </c>
    </row>
    <row r="25" spans="1:23" ht="15" hidden="1" customHeight="1" outlineLevel="1" x14ac:dyDescent="0.2">
      <c r="A25" s="6"/>
      <c r="B25" s="31">
        <v>602</v>
      </c>
      <c r="C25" s="75" t="s">
        <v>37</v>
      </c>
      <c r="E25" s="32">
        <f>SUM(E26:E30)</f>
        <v>0</v>
      </c>
      <c r="G25" s="32">
        <f>SUM(G26:G30)</f>
        <v>0</v>
      </c>
      <c r="H25" s="10"/>
      <c r="I25" s="42">
        <f t="shared" si="7"/>
        <v>0</v>
      </c>
      <c r="J25" s="10"/>
      <c r="K25" s="68">
        <f>SUM(K26:K30)</f>
        <v>0</v>
      </c>
      <c r="L25" s="10"/>
      <c r="M25" s="68">
        <f>SUM(M26:M30)</f>
        <v>0</v>
      </c>
      <c r="N25" s="10"/>
      <c r="O25" s="69">
        <f t="shared" si="8"/>
        <v>0</v>
      </c>
      <c r="P25" s="10"/>
      <c r="Q25" s="52">
        <f>SUM(Q26:Q30)</f>
        <v>0</v>
      </c>
      <c r="R25" s="10"/>
      <c r="S25" s="52">
        <f>SUM(S26:S30)</f>
        <v>0</v>
      </c>
      <c r="T25" s="10"/>
      <c r="U25" s="53">
        <f t="shared" si="9"/>
        <v>0</v>
      </c>
      <c r="V25" s="10"/>
      <c r="W25" s="125">
        <f t="shared" si="10"/>
        <v>0</v>
      </c>
    </row>
    <row r="26" spans="1:23" s="14" customFormat="1" ht="15" hidden="1" customHeight="1" outlineLevel="2" x14ac:dyDescent="0.2">
      <c r="B26" s="19" t="str">
        <f t="shared" si="11"/>
        <v>60200000</v>
      </c>
      <c r="C26" s="76" t="s">
        <v>45</v>
      </c>
      <c r="D26" s="12"/>
      <c r="E26" s="29">
        <f>K26+Q26</f>
        <v>0</v>
      </c>
      <c r="F26" s="12"/>
      <c r="G26" s="29">
        <f>M26+S26</f>
        <v>0</v>
      </c>
      <c r="H26" s="29"/>
      <c r="I26" s="43">
        <f t="shared" si="7"/>
        <v>0</v>
      </c>
      <c r="J26" s="29"/>
      <c r="K26" s="29">
        <f>IFERROR(-VLOOKUP($C26,#REF!,2,FALSE),0)</f>
        <v>0</v>
      </c>
      <c r="L26" s="29"/>
      <c r="M26" s="29">
        <f>IFERROR(-VLOOKUP($C26,#REF!,3,FALSE),0)</f>
        <v>0</v>
      </c>
      <c r="N26" s="29"/>
      <c r="O26" s="43">
        <f t="shared" si="8"/>
        <v>0</v>
      </c>
      <c r="P26" s="29"/>
      <c r="Q26" s="29">
        <f>IFERROR(-VLOOKUP('Presentació SEC_Telefèric'!$C26,#REF!,2,FALSE),0)</f>
        <v>0</v>
      </c>
      <c r="R26" s="13"/>
      <c r="S26" s="29">
        <f>IFERROR(-VLOOKUP('Presentació SEC_Telefèric'!$C26,#REF!,3,FALSE),0)</f>
        <v>0</v>
      </c>
      <c r="T26" s="13"/>
      <c r="U26" s="43">
        <f t="shared" si="9"/>
        <v>0</v>
      </c>
      <c r="V26" s="29"/>
      <c r="W26" s="97">
        <f t="shared" si="10"/>
        <v>0</v>
      </c>
    </row>
    <row r="27" spans="1:23" s="14" customFormat="1" ht="15" hidden="1" customHeight="1" outlineLevel="2" x14ac:dyDescent="0.2">
      <c r="B27" s="11" t="str">
        <f t="shared" si="11"/>
        <v>60200001</v>
      </c>
      <c r="C27" s="76" t="s">
        <v>0</v>
      </c>
      <c r="D27" s="12"/>
      <c r="E27" s="29">
        <f>K27+Q27</f>
        <v>0</v>
      </c>
      <c r="F27" s="12"/>
      <c r="G27" s="29">
        <f>M27+S27</f>
        <v>0</v>
      </c>
      <c r="H27" s="29"/>
      <c r="I27" s="43">
        <f t="shared" si="7"/>
        <v>0</v>
      </c>
      <c r="J27" s="29"/>
      <c r="K27" s="29">
        <f>IFERROR(-VLOOKUP($C27,#REF!,2,FALSE),0)</f>
        <v>0</v>
      </c>
      <c r="L27" s="29"/>
      <c r="M27" s="29">
        <f>IFERROR(-VLOOKUP($C27,#REF!,3,FALSE),0)</f>
        <v>0</v>
      </c>
      <c r="N27" s="29"/>
      <c r="O27" s="43">
        <f t="shared" si="8"/>
        <v>0</v>
      </c>
      <c r="P27" s="29"/>
      <c r="Q27" s="29">
        <f>IFERROR(-VLOOKUP('Presentació SEC_Telefèric'!$C27,#REF!,2,FALSE),0)</f>
        <v>0</v>
      </c>
      <c r="R27" s="13"/>
      <c r="S27" s="29">
        <f>IFERROR(-VLOOKUP('Presentació SEC_Telefèric'!$C27,#REF!,3,FALSE),0)</f>
        <v>0</v>
      </c>
      <c r="T27" s="13"/>
      <c r="U27" s="43">
        <f t="shared" si="9"/>
        <v>0</v>
      </c>
      <c r="V27" s="29"/>
      <c r="W27" s="97">
        <f t="shared" si="10"/>
        <v>0</v>
      </c>
    </row>
    <row r="28" spans="1:23" s="14" customFormat="1" ht="15" hidden="1" customHeight="1" outlineLevel="2" x14ac:dyDescent="0.2">
      <c r="B28" s="11" t="str">
        <f t="shared" si="11"/>
        <v>60200003</v>
      </c>
      <c r="C28" s="76" t="s">
        <v>1</v>
      </c>
      <c r="D28" s="12"/>
      <c r="E28" s="29">
        <f>K28+Q28</f>
        <v>0</v>
      </c>
      <c r="F28" s="12"/>
      <c r="G28" s="29">
        <f>M28+S28</f>
        <v>0</v>
      </c>
      <c r="H28" s="29"/>
      <c r="I28" s="43">
        <f t="shared" si="7"/>
        <v>0</v>
      </c>
      <c r="J28" s="29"/>
      <c r="K28" s="29">
        <f>IFERROR(-VLOOKUP($C28,#REF!,2,FALSE),0)</f>
        <v>0</v>
      </c>
      <c r="L28" s="29"/>
      <c r="M28" s="29">
        <f>IFERROR(-VLOOKUP($C28,#REF!,3,FALSE),0)</f>
        <v>0</v>
      </c>
      <c r="N28" s="29"/>
      <c r="O28" s="43">
        <f t="shared" si="8"/>
        <v>0</v>
      </c>
      <c r="P28" s="29"/>
      <c r="Q28" s="29">
        <f>IFERROR(-VLOOKUP('Presentació SEC_Telefèric'!$C28,#REF!,2,FALSE),0)</f>
        <v>0</v>
      </c>
      <c r="R28" s="13"/>
      <c r="S28" s="29">
        <f>IFERROR(-VLOOKUP('Presentació SEC_Telefèric'!$C28,#REF!,3,FALSE),0)</f>
        <v>0</v>
      </c>
      <c r="T28" s="13"/>
      <c r="U28" s="43">
        <f t="shared" si="9"/>
        <v>0</v>
      </c>
      <c r="V28" s="29"/>
      <c r="W28" s="97">
        <f t="shared" si="10"/>
        <v>0</v>
      </c>
    </row>
    <row r="29" spans="1:23" s="14" customFormat="1" ht="15" hidden="1" customHeight="1" outlineLevel="2" x14ac:dyDescent="0.2">
      <c r="B29" s="11" t="str">
        <f t="shared" si="11"/>
        <v>60200007</v>
      </c>
      <c r="C29" s="76" t="s">
        <v>2</v>
      </c>
      <c r="D29" s="12"/>
      <c r="E29" s="29">
        <f>K29+Q29</f>
        <v>0</v>
      </c>
      <c r="F29" s="12"/>
      <c r="G29" s="29">
        <f>M29+S29</f>
        <v>0</v>
      </c>
      <c r="H29" s="29"/>
      <c r="I29" s="43">
        <f t="shared" si="7"/>
        <v>0</v>
      </c>
      <c r="J29" s="29"/>
      <c r="K29" s="29">
        <f>IFERROR(-VLOOKUP($C29,#REF!,2,FALSE),0)</f>
        <v>0</v>
      </c>
      <c r="L29" s="29"/>
      <c r="M29" s="29">
        <f>IFERROR(-VLOOKUP($C29,#REF!,3,FALSE),0)</f>
        <v>0</v>
      </c>
      <c r="N29" s="29"/>
      <c r="O29" s="43">
        <f t="shared" si="8"/>
        <v>0</v>
      </c>
      <c r="P29" s="29"/>
      <c r="Q29" s="29">
        <f>IFERROR(-VLOOKUP('Presentació SEC_Telefèric'!$C29,#REF!,2,FALSE),0)</f>
        <v>0</v>
      </c>
      <c r="R29" s="13"/>
      <c r="S29" s="29">
        <f>IFERROR(-VLOOKUP('Presentació SEC_Telefèric'!$C29,#REF!,3,FALSE),0)</f>
        <v>0</v>
      </c>
      <c r="T29" s="13"/>
      <c r="U29" s="43">
        <f t="shared" si="9"/>
        <v>0</v>
      </c>
      <c r="V29" s="29"/>
      <c r="W29" s="97">
        <f t="shared" si="10"/>
        <v>0</v>
      </c>
    </row>
    <row r="30" spans="1:23" s="14" customFormat="1" ht="15" hidden="1" customHeight="1" outlineLevel="2" x14ac:dyDescent="0.2">
      <c r="B30" s="11" t="str">
        <f t="shared" si="11"/>
        <v>60207000</v>
      </c>
      <c r="C30" s="76" t="s">
        <v>3</v>
      </c>
      <c r="D30" s="12"/>
      <c r="E30" s="29">
        <f>K30+Q30</f>
        <v>0</v>
      </c>
      <c r="F30" s="12"/>
      <c r="G30" s="29">
        <f>M30+S30</f>
        <v>0</v>
      </c>
      <c r="H30" s="29"/>
      <c r="I30" s="43">
        <f t="shared" si="7"/>
        <v>0</v>
      </c>
      <c r="J30" s="29"/>
      <c r="K30" s="29">
        <f>IFERROR(-VLOOKUP($C30,#REF!,2,FALSE),0)</f>
        <v>0</v>
      </c>
      <c r="L30" s="29"/>
      <c r="M30" s="29">
        <f>IFERROR(-VLOOKUP($C30,#REF!,3,FALSE),0)</f>
        <v>0</v>
      </c>
      <c r="N30" s="29"/>
      <c r="O30" s="43">
        <f t="shared" si="8"/>
        <v>0</v>
      </c>
      <c r="P30" s="29"/>
      <c r="Q30" s="29">
        <f>IFERROR(-VLOOKUP('Presentació SEC_Telefèric'!$C30,#REF!,2,FALSE),0)</f>
        <v>0</v>
      </c>
      <c r="R30" s="13"/>
      <c r="S30" s="29">
        <f>IFERROR(-VLOOKUP('Presentació SEC_Telefèric'!$C30,#REF!,3,FALSE),0)</f>
        <v>0</v>
      </c>
      <c r="T30" s="13"/>
      <c r="U30" s="43">
        <f t="shared" si="9"/>
        <v>0</v>
      </c>
      <c r="V30" s="29"/>
      <c r="W30" s="97">
        <f t="shared" si="10"/>
        <v>0</v>
      </c>
    </row>
    <row r="31" spans="1:23" collapsed="1" x14ac:dyDescent="0.2">
      <c r="A31" s="6"/>
      <c r="B31" s="15"/>
      <c r="C31" s="77"/>
      <c r="E31" s="10"/>
      <c r="G31" s="10"/>
      <c r="H31" s="10"/>
      <c r="I31" s="1"/>
      <c r="J31" s="10"/>
      <c r="K31" s="10"/>
      <c r="L31" s="10"/>
      <c r="M31" s="10"/>
      <c r="N31" s="10"/>
      <c r="O31" s="1"/>
      <c r="P31" s="10"/>
      <c r="Q31" s="10"/>
      <c r="R31" s="10"/>
      <c r="S31" s="10"/>
      <c r="T31" s="10"/>
      <c r="U31" s="1"/>
      <c r="V31" s="10"/>
      <c r="W31" s="98"/>
    </row>
    <row r="32" spans="1:23" ht="15" customHeight="1" x14ac:dyDescent="0.2">
      <c r="A32" s="6"/>
      <c r="B32" s="35"/>
      <c r="C32" s="114" t="s">
        <v>70</v>
      </c>
      <c r="E32" s="36">
        <f>+E33+E36</f>
        <v>0</v>
      </c>
      <c r="G32" s="36" t="e">
        <f>+G33+G36</f>
        <v>#REF!</v>
      </c>
      <c r="H32" s="7"/>
      <c r="I32" s="40">
        <f t="shared" ref="I32:I37" si="12">IFERROR((G32-E32)/G32,0)</f>
        <v>0</v>
      </c>
      <c r="J32" s="7"/>
      <c r="K32" s="115">
        <f>+K33+K36</f>
        <v>0</v>
      </c>
      <c r="L32" s="7"/>
      <c r="M32" s="115">
        <f>+M33+M36</f>
        <v>0</v>
      </c>
      <c r="N32" s="7"/>
      <c r="O32" s="148">
        <f t="shared" ref="O32:O37" si="13">IFERROR((M32-K32)/M32,0)</f>
        <v>0</v>
      </c>
      <c r="P32" s="137"/>
      <c r="Q32" s="149">
        <f>+Q33+Q36</f>
        <v>0</v>
      </c>
      <c r="R32" s="137"/>
      <c r="S32" s="149" t="e">
        <f>+S33+S36</f>
        <v>#REF!</v>
      </c>
      <c r="T32" s="137"/>
      <c r="U32" s="150">
        <f t="shared" ref="U32:U37" si="14">IFERROR((S32-Q32)/S32,0)</f>
        <v>0</v>
      </c>
      <c r="V32" s="137"/>
      <c r="W32" s="151">
        <f>M32-K32</f>
        <v>0</v>
      </c>
    </row>
    <row r="33" spans="1:23" s="17" customFormat="1" ht="15" customHeight="1" x14ac:dyDescent="0.2">
      <c r="A33" s="18"/>
      <c r="B33" s="101"/>
      <c r="C33" s="88" t="s">
        <v>71</v>
      </c>
      <c r="D33" s="30"/>
      <c r="E33" s="72">
        <f>++E34</f>
        <v>0</v>
      </c>
      <c r="F33" s="30"/>
      <c r="G33" s="72">
        <f>++G34</f>
        <v>0</v>
      </c>
      <c r="H33" s="72"/>
      <c r="I33" s="73">
        <f t="shared" si="12"/>
        <v>0</v>
      </c>
      <c r="J33" s="72"/>
      <c r="K33" s="72">
        <f>++K34</f>
        <v>0</v>
      </c>
      <c r="L33" s="72"/>
      <c r="M33" s="72">
        <f>++M34</f>
        <v>0</v>
      </c>
      <c r="N33" s="72"/>
      <c r="O33" s="139">
        <f t="shared" si="13"/>
        <v>0</v>
      </c>
      <c r="P33" s="140"/>
      <c r="Q33" s="140">
        <f>++Q34</f>
        <v>0</v>
      </c>
      <c r="R33" s="140"/>
      <c r="S33" s="140">
        <f>++S34</f>
        <v>0</v>
      </c>
      <c r="T33" s="140"/>
      <c r="U33" s="139">
        <f t="shared" si="14"/>
        <v>0</v>
      </c>
      <c r="V33" s="140"/>
      <c r="W33" s="141">
        <f>M33-K33</f>
        <v>0</v>
      </c>
    </row>
    <row r="34" spans="1:23" s="17" customFormat="1" ht="15" hidden="1" customHeight="1" outlineLevel="1" x14ac:dyDescent="0.2">
      <c r="A34" s="18"/>
      <c r="B34" s="101" t="s">
        <v>72</v>
      </c>
      <c r="C34" s="88" t="s">
        <v>73</v>
      </c>
      <c r="D34" s="30"/>
      <c r="E34" s="72">
        <f>+E35</f>
        <v>0</v>
      </c>
      <c r="F34" s="30"/>
      <c r="G34" s="72">
        <f>+G35</f>
        <v>0</v>
      </c>
      <c r="H34" s="72"/>
      <c r="I34" s="73">
        <f t="shared" si="12"/>
        <v>0</v>
      </c>
      <c r="J34" s="72"/>
      <c r="K34" s="72">
        <f>+K35</f>
        <v>0</v>
      </c>
      <c r="L34" s="72"/>
      <c r="M34" s="72">
        <f>+M35</f>
        <v>0</v>
      </c>
      <c r="N34" s="72"/>
      <c r="O34" s="73">
        <f t="shared" si="13"/>
        <v>0</v>
      </c>
      <c r="P34" s="72"/>
      <c r="Q34" s="72">
        <f>+Q35</f>
        <v>0</v>
      </c>
      <c r="R34" s="72"/>
      <c r="S34" s="72">
        <f>+S35</f>
        <v>0</v>
      </c>
      <c r="T34" s="72"/>
      <c r="U34" s="73">
        <f t="shared" si="14"/>
        <v>0</v>
      </c>
      <c r="V34" s="72"/>
      <c r="W34" s="113">
        <f>M34-K34</f>
        <v>0</v>
      </c>
    </row>
    <row r="35" spans="1:23" s="107" customFormat="1" ht="15" hidden="1" customHeight="1" outlineLevel="1" x14ac:dyDescent="0.2">
      <c r="B35" s="27" t="str">
        <f>MID(C35,9,8)</f>
        <v>75700000</v>
      </c>
      <c r="C35" s="76" t="s">
        <v>74</v>
      </c>
      <c r="D35" s="28"/>
      <c r="E35" s="29">
        <f>+K35+Q35</f>
        <v>0</v>
      </c>
      <c r="F35" s="28"/>
      <c r="G35" s="29">
        <f>+M35+S35</f>
        <v>0</v>
      </c>
      <c r="H35" s="29"/>
      <c r="I35" s="43">
        <f t="shared" si="12"/>
        <v>0</v>
      </c>
      <c r="J35" s="29"/>
      <c r="K35" s="29">
        <f>IFERROR(-VLOOKUP($C35,#REF!,2,FALSE),0)</f>
        <v>0</v>
      </c>
      <c r="L35" s="29"/>
      <c r="M35" s="29">
        <f>IFERROR(-VLOOKUP($C35,#REF!,3,FALSE),0)</f>
        <v>0</v>
      </c>
      <c r="N35" s="29"/>
      <c r="O35" s="43">
        <f t="shared" si="13"/>
        <v>0</v>
      </c>
      <c r="P35" s="29"/>
      <c r="Q35" s="29">
        <f>IFERROR(-VLOOKUP('Presentació SEC_Telefèric'!$C35,#REF!,2,FALSE),0)</f>
        <v>0</v>
      </c>
      <c r="R35" s="29"/>
      <c r="S35" s="29">
        <f>IFERROR(-VLOOKUP('Presentació SEC_Telefèric'!$C35,#REF!,3,FALSE),0)</f>
        <v>0</v>
      </c>
      <c r="T35" s="29"/>
      <c r="U35" s="43">
        <f t="shared" si="14"/>
        <v>0</v>
      </c>
      <c r="V35" s="29"/>
      <c r="W35" s="97">
        <f>M35-K35</f>
        <v>0</v>
      </c>
    </row>
    <row r="36" spans="1:23" s="17" customFormat="1" ht="15" customHeight="1" collapsed="1" x14ac:dyDescent="0.2">
      <c r="A36" s="18"/>
      <c r="B36" s="101">
        <v>74</v>
      </c>
      <c r="C36" s="88" t="s">
        <v>55</v>
      </c>
      <c r="D36" s="30"/>
      <c r="E36" s="72">
        <f>+E37</f>
        <v>0</v>
      </c>
      <c r="F36" s="30"/>
      <c r="G36" s="72" t="e">
        <f>+G37</f>
        <v>#REF!</v>
      </c>
      <c r="H36" s="72"/>
      <c r="I36" s="73">
        <f t="shared" si="12"/>
        <v>0</v>
      </c>
      <c r="J36" s="72"/>
      <c r="K36" s="72">
        <f>+K37</f>
        <v>0</v>
      </c>
      <c r="L36" s="72"/>
      <c r="M36" s="72">
        <f>+M37</f>
        <v>0</v>
      </c>
      <c r="N36" s="72"/>
      <c r="O36" s="73">
        <f t="shared" si="13"/>
        <v>0</v>
      </c>
      <c r="P36" s="72"/>
      <c r="Q36" s="72">
        <f>+Q37</f>
        <v>0</v>
      </c>
      <c r="R36" s="72"/>
      <c r="S36" s="72" t="e">
        <f>+S37</f>
        <v>#REF!</v>
      </c>
      <c r="T36" s="72"/>
      <c r="U36" s="73">
        <f t="shared" si="14"/>
        <v>0</v>
      </c>
      <c r="V36" s="72"/>
      <c r="W36" s="113">
        <f>M36-K36</f>
        <v>0</v>
      </c>
    </row>
    <row r="37" spans="1:23" s="14" customFormat="1" ht="15" hidden="1" customHeight="1" outlineLevel="1" x14ac:dyDescent="0.2">
      <c r="B37" s="11" t="str">
        <f>MID(C37,9,8)</f>
        <v>74000300</v>
      </c>
      <c r="C37" s="76" t="s">
        <v>131</v>
      </c>
      <c r="D37" s="12"/>
      <c r="E37" s="29">
        <f>+K37+Q37</f>
        <v>0</v>
      </c>
      <c r="F37" s="12"/>
      <c r="G37" s="29" t="e">
        <f>+M37+S37</f>
        <v>#REF!</v>
      </c>
      <c r="H37" s="29"/>
      <c r="I37" s="43">
        <f t="shared" si="12"/>
        <v>0</v>
      </c>
      <c r="J37" s="29"/>
      <c r="K37" s="29">
        <f>IFERROR(-VLOOKUP($C37,#REF!,2,FALSE),0)</f>
        <v>0</v>
      </c>
      <c r="L37" s="29"/>
      <c r="M37" s="29">
        <f>IFERROR(-VLOOKUP($C37,#REF!,3,FALSE),0)</f>
        <v>0</v>
      </c>
      <c r="N37" s="29"/>
      <c r="O37" s="43">
        <f t="shared" si="13"/>
        <v>0</v>
      </c>
      <c r="P37" s="29"/>
      <c r="Q37" s="29">
        <f>IFERROR(-VLOOKUP('Presentació SEC_Telefèric'!$C37,#REF!,2,FALSE),0)</f>
        <v>0</v>
      </c>
      <c r="R37" s="13"/>
      <c r="S37" s="71" t="e">
        <f>+#REF!</f>
        <v>#REF!</v>
      </c>
      <c r="T37" s="13"/>
      <c r="U37" s="43">
        <f t="shared" si="14"/>
        <v>0</v>
      </c>
      <c r="V37" s="29"/>
      <c r="W37" s="97">
        <f>IFERROR((U37-S37)/U37,0)</f>
        <v>0</v>
      </c>
    </row>
    <row r="38" spans="1:23" collapsed="1" x14ac:dyDescent="0.2">
      <c r="A38" s="6"/>
      <c r="B38" s="15"/>
      <c r="C38" s="77"/>
      <c r="E38" s="10"/>
      <c r="G38" s="10"/>
      <c r="H38" s="10"/>
      <c r="I38" s="1"/>
      <c r="J38" s="10"/>
      <c r="K38" s="10"/>
      <c r="L38" s="10"/>
      <c r="M38" s="10"/>
      <c r="N38" s="10"/>
      <c r="O38" s="1"/>
      <c r="P38" s="10"/>
      <c r="Q38" s="10"/>
      <c r="R38" s="10"/>
      <c r="S38" s="10"/>
      <c r="T38" s="10"/>
      <c r="U38" s="1"/>
      <c r="V38" s="10"/>
      <c r="W38" s="98"/>
    </row>
    <row r="39" spans="1:23" ht="15" customHeight="1" x14ac:dyDescent="0.2">
      <c r="A39" s="6"/>
      <c r="B39" s="35">
        <v>64</v>
      </c>
      <c r="C39" s="114" t="s">
        <v>75</v>
      </c>
      <c r="E39" s="36">
        <f>+E40</f>
        <v>0</v>
      </c>
      <c r="G39" s="36">
        <f>+G40</f>
        <v>0</v>
      </c>
      <c r="H39" s="7"/>
      <c r="I39" s="40">
        <f t="shared" ref="I39:I44" si="15">IFERROR((G39-E39)/G39,0)</f>
        <v>0</v>
      </c>
      <c r="J39" s="7"/>
      <c r="K39" s="115">
        <f>+K40</f>
        <v>0</v>
      </c>
      <c r="L39" s="7"/>
      <c r="M39" s="115">
        <f>+M40</f>
        <v>0</v>
      </c>
      <c r="N39" s="7"/>
      <c r="O39" s="144">
        <f t="shared" ref="O39:O44" si="16">IFERROR((M39-K39)/M39,0)</f>
        <v>0</v>
      </c>
      <c r="P39" s="142"/>
      <c r="Q39" s="145">
        <f>+Q40</f>
        <v>0</v>
      </c>
      <c r="R39" s="142"/>
      <c r="S39" s="145">
        <f>+S40</f>
        <v>0</v>
      </c>
      <c r="T39" s="142"/>
      <c r="U39" s="146">
        <f t="shared" ref="U39:U44" si="17">IFERROR((S39-Q39)/S39,0)</f>
        <v>0</v>
      </c>
      <c r="V39" s="142"/>
      <c r="W39" s="147">
        <f>M39-K39</f>
        <v>0</v>
      </c>
    </row>
    <row r="40" spans="1:23" ht="15" hidden="1" customHeight="1" outlineLevel="1" x14ac:dyDescent="0.2">
      <c r="A40" s="6"/>
      <c r="B40" s="33">
        <v>64</v>
      </c>
      <c r="C40" s="74" t="s">
        <v>76</v>
      </c>
      <c r="D40" s="9"/>
      <c r="E40" s="38">
        <f>+K40+Q40</f>
        <v>0</v>
      </c>
      <c r="F40" s="9"/>
      <c r="G40" s="38">
        <f>+M40+S40</f>
        <v>0</v>
      </c>
      <c r="H40" s="8"/>
      <c r="I40" s="41">
        <f t="shared" si="15"/>
        <v>0</v>
      </c>
      <c r="J40" s="8"/>
      <c r="K40" s="64">
        <f>+K41+K43</f>
        <v>0</v>
      </c>
      <c r="L40" s="8"/>
      <c r="M40" s="64">
        <f>+M41+M43</f>
        <v>0</v>
      </c>
      <c r="N40" s="8"/>
      <c r="O40" s="65">
        <f t="shared" si="16"/>
        <v>0</v>
      </c>
      <c r="P40" s="8"/>
      <c r="Q40" s="54">
        <f>+Q41+Q43</f>
        <v>0</v>
      </c>
      <c r="R40" s="8"/>
      <c r="S40" s="54">
        <f>+S41+S43</f>
        <v>0</v>
      </c>
      <c r="T40" s="8"/>
      <c r="U40" s="55">
        <f t="shared" si="17"/>
        <v>0</v>
      </c>
      <c r="V40" s="10"/>
      <c r="W40" s="126">
        <f>IFERROR((U40-S40)/U40,0)</f>
        <v>0</v>
      </c>
    </row>
    <row r="41" spans="1:23" ht="15" hidden="1" customHeight="1" outlineLevel="2" x14ac:dyDescent="0.2">
      <c r="A41" s="6"/>
      <c r="B41" s="31">
        <v>64</v>
      </c>
      <c r="C41" s="75" t="s">
        <v>77</v>
      </c>
      <c r="E41" s="32">
        <f>+K41+Q41</f>
        <v>0</v>
      </c>
      <c r="G41" s="32">
        <f>+M41+S41</f>
        <v>0</v>
      </c>
      <c r="H41" s="10"/>
      <c r="I41" s="42">
        <f t="shared" si="15"/>
        <v>0</v>
      </c>
      <c r="J41" s="10"/>
      <c r="K41" s="68">
        <f>+K42</f>
        <v>0</v>
      </c>
      <c r="L41" s="10"/>
      <c r="M41" s="68">
        <f>+M42</f>
        <v>0</v>
      </c>
      <c r="N41" s="10"/>
      <c r="O41" s="69">
        <f t="shared" si="16"/>
        <v>0</v>
      </c>
      <c r="P41" s="10"/>
      <c r="Q41" s="52">
        <f>+Q42</f>
        <v>0</v>
      </c>
      <c r="R41" s="10"/>
      <c r="S41" s="52">
        <f>+S42</f>
        <v>0</v>
      </c>
      <c r="T41" s="10"/>
      <c r="U41" s="53">
        <f t="shared" si="17"/>
        <v>0</v>
      </c>
      <c r="V41" s="10"/>
      <c r="W41" s="125">
        <f>IFERROR((U41-S41)/U41,0)</f>
        <v>0</v>
      </c>
    </row>
    <row r="42" spans="1:23" ht="15" hidden="1" customHeight="1" outlineLevel="3" x14ac:dyDescent="0.2">
      <c r="A42" s="6"/>
      <c r="B42" s="16" t="s">
        <v>78</v>
      </c>
      <c r="C42" s="76" t="s">
        <v>78</v>
      </c>
      <c r="E42" s="29">
        <f>+K42+Q42</f>
        <v>0</v>
      </c>
      <c r="G42" s="29">
        <f>+M42+S42</f>
        <v>0</v>
      </c>
      <c r="H42" s="29"/>
      <c r="I42" s="43">
        <f t="shared" si="15"/>
        <v>0</v>
      </c>
      <c r="J42" s="29"/>
      <c r="K42" s="29">
        <f>IFERROR(-VLOOKUP($C42,#REF!,2,FALSE),0)</f>
        <v>0</v>
      </c>
      <c r="L42" s="29"/>
      <c r="M42" s="29">
        <f>IFERROR(-VLOOKUP($C42,#REF!,3,FALSE),0)</f>
        <v>0</v>
      </c>
      <c r="N42" s="29"/>
      <c r="O42" s="43">
        <f t="shared" si="16"/>
        <v>0</v>
      </c>
      <c r="P42" s="29"/>
      <c r="Q42" s="29">
        <f>IFERROR(-VLOOKUP('Presentació SEC_Telefèric'!$C42,#REF!,2,FALSE),0)</f>
        <v>0</v>
      </c>
      <c r="R42" s="13"/>
      <c r="S42" s="29">
        <f>IFERROR(-VLOOKUP('Presentació SEC_Telefèric'!$C42,#REF!,3,FALSE),0)</f>
        <v>0</v>
      </c>
      <c r="T42" s="13"/>
      <c r="U42" s="43">
        <f t="shared" si="17"/>
        <v>0</v>
      </c>
      <c r="V42" s="29"/>
      <c r="W42" s="97">
        <f>IFERROR((U42-S42)/U42,0)</f>
        <v>0</v>
      </c>
    </row>
    <row r="43" spans="1:23" ht="15" hidden="1" customHeight="1" outlineLevel="2" x14ac:dyDescent="0.2">
      <c r="A43" s="6"/>
      <c r="B43" s="31" t="s">
        <v>138</v>
      </c>
      <c r="C43" s="81" t="s">
        <v>79</v>
      </c>
      <c r="D43" s="9"/>
      <c r="E43" s="82">
        <f>+K43+Q43</f>
        <v>0</v>
      </c>
      <c r="F43" s="9"/>
      <c r="G43" s="82">
        <f>+M43+S43</f>
        <v>0</v>
      </c>
      <c r="H43" s="8"/>
      <c r="I43" s="83">
        <f t="shared" si="15"/>
        <v>0</v>
      </c>
      <c r="J43" s="8"/>
      <c r="K43" s="84">
        <f>+K44</f>
        <v>0</v>
      </c>
      <c r="L43" s="8"/>
      <c r="M43" s="84">
        <f>+M44</f>
        <v>0</v>
      </c>
      <c r="N43" s="8"/>
      <c r="O43" s="85">
        <f t="shared" si="16"/>
        <v>0</v>
      </c>
      <c r="P43" s="8"/>
      <c r="Q43" s="86">
        <f>+Q44</f>
        <v>0</v>
      </c>
      <c r="R43" s="8"/>
      <c r="S43" s="86">
        <f>+S44</f>
        <v>0</v>
      </c>
      <c r="T43" s="8"/>
      <c r="U43" s="87">
        <f t="shared" si="17"/>
        <v>0</v>
      </c>
      <c r="V43" s="10"/>
      <c r="W43" s="127">
        <f>IFERROR((U43-S43)/U43,0)</f>
        <v>0</v>
      </c>
    </row>
    <row r="44" spans="1:23" ht="15" hidden="1" customHeight="1" outlineLevel="3" x14ac:dyDescent="0.2">
      <c r="A44" s="6"/>
      <c r="B44" s="11" t="str">
        <f>MID(C44,9,8)</f>
        <v>64100000</v>
      </c>
      <c r="C44" s="76" t="s">
        <v>80</v>
      </c>
      <c r="E44" s="29">
        <f>+K44+Q44</f>
        <v>0</v>
      </c>
      <c r="G44" s="29">
        <f>+M44+S44</f>
        <v>0</v>
      </c>
      <c r="H44" s="29"/>
      <c r="I44" s="43">
        <f t="shared" si="15"/>
        <v>0</v>
      </c>
      <c r="J44" s="29"/>
      <c r="K44" s="29">
        <f>IFERROR(-VLOOKUP($C44,#REF!,2,FALSE),0)</f>
        <v>0</v>
      </c>
      <c r="L44" s="29"/>
      <c r="M44" s="29">
        <f>IFERROR(-VLOOKUP($C44,#REF!,3,FALSE),0)</f>
        <v>0</v>
      </c>
      <c r="N44" s="29"/>
      <c r="O44" s="43">
        <f t="shared" si="16"/>
        <v>0</v>
      </c>
      <c r="P44" s="29"/>
      <c r="Q44" s="29">
        <f>IFERROR(-VLOOKUP('Presentació SEC_Telefèric'!$C44,#REF!,2,FALSE),0)</f>
        <v>0</v>
      </c>
      <c r="R44" s="13"/>
      <c r="S44" s="29">
        <f>IFERROR(-VLOOKUP('Presentació SEC_Telefèric'!$C44,#REF!,3,FALSE),0)</f>
        <v>0</v>
      </c>
      <c r="T44" s="13"/>
      <c r="U44" s="43">
        <f t="shared" si="17"/>
        <v>0</v>
      </c>
      <c r="V44" s="29"/>
      <c r="W44" s="97">
        <f>IFERROR((U44-S44)/U44,0)</f>
        <v>0</v>
      </c>
    </row>
    <row r="45" spans="1:23" collapsed="1" x14ac:dyDescent="0.2">
      <c r="A45" s="6"/>
      <c r="B45" s="15"/>
      <c r="C45" s="77"/>
      <c r="E45" s="10"/>
      <c r="G45" s="10"/>
      <c r="H45" s="10"/>
      <c r="I45" s="1"/>
      <c r="J45" s="10"/>
      <c r="K45" s="10"/>
      <c r="L45" s="10"/>
      <c r="M45" s="10"/>
      <c r="N45" s="10"/>
      <c r="O45" s="1"/>
      <c r="P45" s="10"/>
      <c r="Q45" s="10"/>
      <c r="R45" s="10"/>
      <c r="S45" s="10"/>
      <c r="T45" s="10"/>
      <c r="U45" s="1"/>
      <c r="V45" s="10"/>
      <c r="W45" s="98"/>
    </row>
    <row r="46" spans="1:23" ht="15" customHeight="1" x14ac:dyDescent="0.2">
      <c r="A46" s="6"/>
      <c r="B46" s="35"/>
      <c r="C46" s="114" t="s">
        <v>81</v>
      </c>
      <c r="E46" s="36">
        <f>+E47+E108+E111+E114</f>
        <v>0</v>
      </c>
      <c r="G46" s="36" t="e">
        <f>+G47+G108+G111+G114</f>
        <v>#REF!</v>
      </c>
      <c r="H46" s="7"/>
      <c r="I46" s="40">
        <f t="shared" ref="I46:I109" si="18">IFERROR((G46-E46)/G46,0)</f>
        <v>0</v>
      </c>
      <c r="J46" s="7"/>
      <c r="K46" s="115">
        <f>+K47+K108+K111+K114</f>
        <v>0</v>
      </c>
      <c r="L46" s="7"/>
      <c r="M46" s="115" t="e">
        <f>+M47+M108+M111+M114</f>
        <v>#REF!</v>
      </c>
      <c r="N46" s="7"/>
      <c r="O46" s="148">
        <f t="shared" ref="O46:O109" si="19">IFERROR((M46-K46)/M46,0)</f>
        <v>0</v>
      </c>
      <c r="P46" s="137"/>
      <c r="Q46" s="149">
        <f>+Q47+Q108+Q111+Q114</f>
        <v>0</v>
      </c>
      <c r="R46" s="137"/>
      <c r="S46" s="149" t="e">
        <f>+S47+S108+S111+S114</f>
        <v>#REF!</v>
      </c>
      <c r="T46" s="137"/>
      <c r="U46" s="150">
        <f t="shared" ref="U46:U109" si="20">IFERROR((S46-Q46)/S46,0)</f>
        <v>0</v>
      </c>
      <c r="V46" s="137"/>
      <c r="W46" s="151" t="e">
        <f t="shared" ref="W46:W109" si="21">M46-K46</f>
        <v>#REF!</v>
      </c>
    </row>
    <row r="47" spans="1:23" ht="15" customHeight="1" x14ac:dyDescent="0.2">
      <c r="A47" s="6"/>
      <c r="B47" s="33">
        <v>62</v>
      </c>
      <c r="C47" s="88" t="s">
        <v>40</v>
      </c>
      <c r="D47" s="30"/>
      <c r="E47" s="72">
        <f>+E48+E50</f>
        <v>0</v>
      </c>
      <c r="F47" s="30"/>
      <c r="G47" s="72" t="e">
        <f>+G48+G50</f>
        <v>#REF!</v>
      </c>
      <c r="H47" s="72"/>
      <c r="I47" s="73">
        <f t="shared" si="18"/>
        <v>0</v>
      </c>
      <c r="J47" s="72"/>
      <c r="K47" s="72">
        <f>+K48+K50</f>
        <v>0</v>
      </c>
      <c r="L47" s="72"/>
      <c r="M47" s="72" t="e">
        <f>+M48+M50</f>
        <v>#REF!</v>
      </c>
      <c r="N47" s="72"/>
      <c r="O47" s="139">
        <f t="shared" si="19"/>
        <v>0</v>
      </c>
      <c r="P47" s="152"/>
      <c r="Q47" s="153">
        <f>+Q48+Q50</f>
        <v>0</v>
      </c>
      <c r="R47" s="152"/>
      <c r="S47" s="153" t="e">
        <f>+S48+S50</f>
        <v>#REF!</v>
      </c>
      <c r="T47" s="152"/>
      <c r="U47" s="154">
        <f t="shared" si="20"/>
        <v>0</v>
      </c>
      <c r="V47" s="152"/>
      <c r="W47" s="141" t="e">
        <f t="shared" si="21"/>
        <v>#REF!</v>
      </c>
    </row>
    <row r="48" spans="1:23" ht="15" hidden="1" customHeight="1" outlineLevel="1" x14ac:dyDescent="0.2">
      <c r="A48" s="6"/>
      <c r="B48" s="31" t="s">
        <v>137</v>
      </c>
      <c r="C48" s="88" t="s">
        <v>38</v>
      </c>
      <c r="D48" s="30"/>
      <c r="E48" s="72">
        <f>SUM(E49:E49)</f>
        <v>0</v>
      </c>
      <c r="F48" s="30"/>
      <c r="G48" s="72">
        <f>SUM(G49:G49)</f>
        <v>0</v>
      </c>
      <c r="H48" s="72"/>
      <c r="I48" s="73">
        <f t="shared" si="18"/>
        <v>0</v>
      </c>
      <c r="J48" s="72"/>
      <c r="K48" s="72">
        <f>SUM(K49:K49)</f>
        <v>0</v>
      </c>
      <c r="L48" s="72"/>
      <c r="M48" s="72">
        <f>SUM(M49:M49)</f>
        <v>0</v>
      </c>
      <c r="N48" s="72"/>
      <c r="O48" s="139">
        <f t="shared" si="19"/>
        <v>0</v>
      </c>
      <c r="P48" s="152"/>
      <c r="Q48" s="155">
        <f>SUM(Q49:Q49)</f>
        <v>0</v>
      </c>
      <c r="R48" s="152"/>
      <c r="S48" s="155">
        <f>SUM(S49:S49)</f>
        <v>0</v>
      </c>
      <c r="T48" s="152"/>
      <c r="U48" s="156">
        <f t="shared" si="20"/>
        <v>0</v>
      </c>
      <c r="V48" s="152"/>
      <c r="W48" s="141">
        <f t="shared" si="21"/>
        <v>0</v>
      </c>
    </row>
    <row r="49" spans="1:23" ht="15" hidden="1" customHeight="1" outlineLevel="2" x14ac:dyDescent="0.2">
      <c r="A49" s="6"/>
      <c r="B49" s="11" t="str">
        <f>MID(C49,9,8)</f>
        <v>62800012</v>
      </c>
      <c r="C49" s="76" t="s">
        <v>82</v>
      </c>
      <c r="D49" s="30"/>
      <c r="E49" s="29">
        <f>+K49+Q49</f>
        <v>0</v>
      </c>
      <c r="F49" s="30"/>
      <c r="G49" s="29">
        <f>+M49+S49</f>
        <v>0</v>
      </c>
      <c r="H49" s="29"/>
      <c r="I49" s="43">
        <f t="shared" si="18"/>
        <v>0</v>
      </c>
      <c r="J49" s="29"/>
      <c r="K49" s="29">
        <f>IFERROR(-VLOOKUP($C49,#REF!,2,FALSE),0)</f>
        <v>0</v>
      </c>
      <c r="L49" s="29"/>
      <c r="M49" s="29">
        <f>IFERROR(-VLOOKUP($C49,#REF!,3,FALSE),0)</f>
        <v>0</v>
      </c>
      <c r="N49" s="29"/>
      <c r="O49" s="157">
        <f t="shared" si="19"/>
        <v>0</v>
      </c>
      <c r="P49" s="158"/>
      <c r="Q49" s="158">
        <f>IFERROR(-VLOOKUP('Presentació SEC_Telefèric'!$C49,#REF!,2,FALSE),0)</f>
        <v>0</v>
      </c>
      <c r="R49" s="159"/>
      <c r="S49" s="158">
        <f>IFERROR(-VLOOKUP('Presentació SEC_Telefèric'!$C49,#REF!,3,FALSE),0)</f>
        <v>0</v>
      </c>
      <c r="T49" s="159"/>
      <c r="U49" s="157">
        <f t="shared" si="20"/>
        <v>0</v>
      </c>
      <c r="V49" s="158"/>
      <c r="W49" s="160">
        <f t="shared" si="21"/>
        <v>0</v>
      </c>
    </row>
    <row r="50" spans="1:23" ht="15" hidden="1" customHeight="1" outlineLevel="1" x14ac:dyDescent="0.2">
      <c r="A50" s="14"/>
      <c r="B50" s="31"/>
      <c r="C50" s="88" t="s">
        <v>83</v>
      </c>
      <c r="D50" s="30"/>
      <c r="E50" s="72">
        <f>E51+E58+E62+E64+E67+E78+E80+E82+E84+E86+E88+E90+E94+E96+E98</f>
        <v>0</v>
      </c>
      <c r="F50" s="30"/>
      <c r="G50" s="72" t="e">
        <f>G51+G58+G62+G64+G67+G78+G80+G82+G84+G86+G88+G90+G94+G96+G98</f>
        <v>#REF!</v>
      </c>
      <c r="H50" s="72"/>
      <c r="I50" s="73">
        <f t="shared" si="18"/>
        <v>0</v>
      </c>
      <c r="J50" s="72"/>
      <c r="K50" s="72">
        <f>K51+K58+K62+K64+K67+K78+K80+K82+K84+K86+K88+K90+K94+K96+K98</f>
        <v>0</v>
      </c>
      <c r="L50" s="72"/>
      <c r="M50" s="72" t="e">
        <f>M51+M58+M62+M64+M67+M78+M80+M82+M84+M86+M88+M90+M94+M96+M98</f>
        <v>#REF!</v>
      </c>
      <c r="N50" s="72"/>
      <c r="O50" s="139">
        <f t="shared" si="19"/>
        <v>0</v>
      </c>
      <c r="P50" s="152"/>
      <c r="Q50" s="155">
        <f>Q51+Q58+Q62+Q64+Q67+Q78+Q80+Q82+Q84+Q86+Q88+Q90+Q94+Q96+Q98</f>
        <v>0</v>
      </c>
      <c r="R50" s="152"/>
      <c r="S50" s="155" t="e">
        <f>S51+S58+S62+S64+S67+S78+S80+S82+S84+S86+S88+S90+S94+S96+S98</f>
        <v>#REF!</v>
      </c>
      <c r="T50" s="152"/>
      <c r="U50" s="156">
        <f t="shared" si="20"/>
        <v>0</v>
      </c>
      <c r="V50" s="152"/>
      <c r="W50" s="141" t="e">
        <f t="shared" si="21"/>
        <v>#REF!</v>
      </c>
    </row>
    <row r="51" spans="1:23" ht="15" hidden="1" customHeight="1" outlineLevel="2" x14ac:dyDescent="0.2">
      <c r="A51" s="6"/>
      <c r="B51" s="25">
        <v>622</v>
      </c>
      <c r="C51" s="88" t="s">
        <v>84</v>
      </c>
      <c r="D51" s="30"/>
      <c r="E51" s="72">
        <f>SUM(E52:E57)</f>
        <v>0</v>
      </c>
      <c r="F51" s="30"/>
      <c r="G51" s="72">
        <f>SUM(G52:G57)</f>
        <v>0</v>
      </c>
      <c r="H51" s="72"/>
      <c r="I51" s="73">
        <f t="shared" si="18"/>
        <v>0</v>
      </c>
      <c r="J51" s="72"/>
      <c r="K51" s="72">
        <f>SUM(K52:K57)</f>
        <v>0</v>
      </c>
      <c r="L51" s="72"/>
      <c r="M51" s="72">
        <f>SUM(M52:M57)</f>
        <v>0</v>
      </c>
      <c r="N51" s="72"/>
      <c r="O51" s="139">
        <f t="shared" si="19"/>
        <v>0</v>
      </c>
      <c r="P51" s="152"/>
      <c r="Q51" s="161">
        <f>SUM(Q52:Q57)</f>
        <v>0</v>
      </c>
      <c r="R51" s="152"/>
      <c r="S51" s="161">
        <f>SUM(S52:S57)</f>
        <v>0</v>
      </c>
      <c r="T51" s="152"/>
      <c r="U51" s="162">
        <f t="shared" si="20"/>
        <v>0</v>
      </c>
      <c r="V51" s="152"/>
      <c r="W51" s="141">
        <f t="shared" si="21"/>
        <v>0</v>
      </c>
    </row>
    <row r="52" spans="1:23" s="14" customFormat="1" ht="15" hidden="1" customHeight="1" outlineLevel="3" x14ac:dyDescent="0.2">
      <c r="B52" s="11" t="str">
        <f t="shared" ref="B52:B61" si="22">MID(C52,9,8)</f>
        <v>62200001</v>
      </c>
      <c r="C52" s="76" t="s">
        <v>4</v>
      </c>
      <c r="D52" s="28"/>
      <c r="E52" s="29">
        <f t="shared" ref="E52:E57" si="23">K52+Q52</f>
        <v>0</v>
      </c>
      <c r="F52" s="28"/>
      <c r="G52" s="29">
        <f t="shared" ref="G52:G57" si="24">M52+S52</f>
        <v>0</v>
      </c>
      <c r="H52" s="29"/>
      <c r="I52" s="43">
        <f t="shared" si="18"/>
        <v>0</v>
      </c>
      <c r="J52" s="29"/>
      <c r="K52" s="29">
        <f>IFERROR(-VLOOKUP($C52,#REF!,2,FALSE),0)</f>
        <v>0</v>
      </c>
      <c r="L52" s="29"/>
      <c r="M52" s="29">
        <f>IFERROR(-VLOOKUP($C52,#REF!,3,FALSE),0)</f>
        <v>0</v>
      </c>
      <c r="N52" s="29"/>
      <c r="O52" s="157">
        <f t="shared" si="19"/>
        <v>0</v>
      </c>
      <c r="P52" s="158"/>
      <c r="Q52" s="158">
        <f>IFERROR(-VLOOKUP('Presentació SEC_Telefèric'!$C52,#REF!,2,FALSE),0)</f>
        <v>0</v>
      </c>
      <c r="R52" s="159"/>
      <c r="S52" s="158">
        <f>IFERROR(-VLOOKUP('Presentació SEC_Telefèric'!$C52,#REF!,3,FALSE),0)</f>
        <v>0</v>
      </c>
      <c r="T52" s="159"/>
      <c r="U52" s="157">
        <f t="shared" si="20"/>
        <v>0</v>
      </c>
      <c r="V52" s="158"/>
      <c r="W52" s="160">
        <f t="shared" si="21"/>
        <v>0</v>
      </c>
    </row>
    <row r="53" spans="1:23" s="14" customFormat="1" ht="15" hidden="1" customHeight="1" outlineLevel="3" x14ac:dyDescent="0.2">
      <c r="B53" s="11" t="str">
        <f t="shared" si="22"/>
        <v>62200002</v>
      </c>
      <c r="C53" s="76" t="s">
        <v>5</v>
      </c>
      <c r="D53" s="28"/>
      <c r="E53" s="29">
        <f t="shared" si="23"/>
        <v>0</v>
      </c>
      <c r="F53" s="28"/>
      <c r="G53" s="29">
        <f t="shared" si="24"/>
        <v>0</v>
      </c>
      <c r="H53" s="29"/>
      <c r="I53" s="43">
        <f t="shared" si="18"/>
        <v>0</v>
      </c>
      <c r="J53" s="29"/>
      <c r="K53" s="29">
        <f>IFERROR(-VLOOKUP($C53,#REF!,2,FALSE),0)</f>
        <v>0</v>
      </c>
      <c r="L53" s="29"/>
      <c r="M53" s="29">
        <f>IFERROR(-VLOOKUP($C53,#REF!,3,FALSE),0)</f>
        <v>0</v>
      </c>
      <c r="N53" s="29"/>
      <c r="O53" s="157">
        <f t="shared" si="19"/>
        <v>0</v>
      </c>
      <c r="P53" s="158"/>
      <c r="Q53" s="158">
        <f>IFERROR(-VLOOKUP('Presentació SEC_Telefèric'!$C53,#REF!,2,FALSE),0)</f>
        <v>0</v>
      </c>
      <c r="R53" s="159"/>
      <c r="S53" s="158">
        <f>IFERROR(-VLOOKUP('Presentació SEC_Telefèric'!$C53,#REF!,3,FALSE),0)</f>
        <v>0</v>
      </c>
      <c r="T53" s="159"/>
      <c r="U53" s="157">
        <f t="shared" si="20"/>
        <v>0</v>
      </c>
      <c r="V53" s="158"/>
      <c r="W53" s="160">
        <f t="shared" si="21"/>
        <v>0</v>
      </c>
    </row>
    <row r="54" spans="1:23" s="14" customFormat="1" ht="15" hidden="1" customHeight="1" outlineLevel="3" x14ac:dyDescent="0.2">
      <c r="B54" s="11" t="str">
        <f t="shared" si="22"/>
        <v>62200003</v>
      </c>
      <c r="C54" s="76" t="s">
        <v>6</v>
      </c>
      <c r="D54" s="28"/>
      <c r="E54" s="29">
        <f t="shared" si="23"/>
        <v>0</v>
      </c>
      <c r="F54" s="28"/>
      <c r="G54" s="29">
        <f t="shared" si="24"/>
        <v>0</v>
      </c>
      <c r="H54" s="29"/>
      <c r="I54" s="43">
        <f t="shared" si="18"/>
        <v>0</v>
      </c>
      <c r="J54" s="29"/>
      <c r="K54" s="29">
        <f>IFERROR(-VLOOKUP($C54,#REF!,2,FALSE),0)</f>
        <v>0</v>
      </c>
      <c r="L54" s="29"/>
      <c r="M54" s="29">
        <f>IFERROR(-VLOOKUP($C54,#REF!,3,FALSE),0)</f>
        <v>0</v>
      </c>
      <c r="N54" s="29"/>
      <c r="O54" s="157">
        <f t="shared" si="19"/>
        <v>0</v>
      </c>
      <c r="P54" s="158"/>
      <c r="Q54" s="158">
        <f>IFERROR(-VLOOKUP('Presentació SEC_Telefèric'!$C54,#REF!,2,FALSE),0)</f>
        <v>0</v>
      </c>
      <c r="R54" s="159"/>
      <c r="S54" s="158">
        <f>IFERROR(-VLOOKUP('Presentació SEC_Telefèric'!$C54,#REF!,3,FALSE),0)</f>
        <v>0</v>
      </c>
      <c r="T54" s="159"/>
      <c r="U54" s="157">
        <f t="shared" si="20"/>
        <v>0</v>
      </c>
      <c r="V54" s="158"/>
      <c r="W54" s="160">
        <f t="shared" si="21"/>
        <v>0</v>
      </c>
    </row>
    <row r="55" spans="1:23" s="14" customFormat="1" ht="15" hidden="1" customHeight="1" outlineLevel="3" x14ac:dyDescent="0.2">
      <c r="B55" s="11" t="str">
        <f t="shared" si="22"/>
        <v>62200004</v>
      </c>
      <c r="C55" s="76" t="s">
        <v>7</v>
      </c>
      <c r="D55" s="28"/>
      <c r="E55" s="29">
        <f t="shared" si="23"/>
        <v>0</v>
      </c>
      <c r="F55" s="28"/>
      <c r="G55" s="29">
        <f t="shared" si="24"/>
        <v>0</v>
      </c>
      <c r="H55" s="29"/>
      <c r="I55" s="43">
        <f t="shared" si="18"/>
        <v>0</v>
      </c>
      <c r="J55" s="29"/>
      <c r="K55" s="29">
        <f>IFERROR(-VLOOKUP($C55,#REF!,2,FALSE),0)</f>
        <v>0</v>
      </c>
      <c r="L55" s="29"/>
      <c r="M55" s="29">
        <f>IFERROR(-VLOOKUP($C55,#REF!,3,FALSE),0)</f>
        <v>0</v>
      </c>
      <c r="N55" s="29"/>
      <c r="O55" s="157">
        <f t="shared" si="19"/>
        <v>0</v>
      </c>
      <c r="P55" s="158"/>
      <c r="Q55" s="158">
        <f>IFERROR(-VLOOKUP('Presentació SEC_Telefèric'!$C55,#REF!,2,FALSE),0)</f>
        <v>0</v>
      </c>
      <c r="R55" s="159"/>
      <c r="S55" s="158">
        <f>IFERROR(-VLOOKUP('Presentació SEC_Telefèric'!$C55,#REF!,3,FALSE),0)</f>
        <v>0</v>
      </c>
      <c r="T55" s="159"/>
      <c r="U55" s="157">
        <f t="shared" si="20"/>
        <v>0</v>
      </c>
      <c r="V55" s="158"/>
      <c r="W55" s="160">
        <f t="shared" si="21"/>
        <v>0</v>
      </c>
    </row>
    <row r="56" spans="1:23" s="14" customFormat="1" ht="15" hidden="1" customHeight="1" outlineLevel="3" x14ac:dyDescent="0.2">
      <c r="B56" s="11" t="str">
        <f t="shared" si="22"/>
        <v>62200010</v>
      </c>
      <c r="C56" s="76" t="s">
        <v>8</v>
      </c>
      <c r="D56" s="28"/>
      <c r="E56" s="29">
        <f t="shared" si="23"/>
        <v>0</v>
      </c>
      <c r="F56" s="28"/>
      <c r="G56" s="29">
        <f t="shared" si="24"/>
        <v>0</v>
      </c>
      <c r="H56" s="29"/>
      <c r="I56" s="43">
        <f t="shared" si="18"/>
        <v>0</v>
      </c>
      <c r="J56" s="29"/>
      <c r="K56" s="29">
        <f>IFERROR(-VLOOKUP($C56,#REF!,2,FALSE),0)</f>
        <v>0</v>
      </c>
      <c r="L56" s="29"/>
      <c r="M56" s="29">
        <f>IFERROR(-VLOOKUP($C56,#REF!,3,FALSE),0)</f>
        <v>0</v>
      </c>
      <c r="N56" s="29"/>
      <c r="O56" s="157">
        <f t="shared" si="19"/>
        <v>0</v>
      </c>
      <c r="P56" s="158"/>
      <c r="Q56" s="158">
        <f>IFERROR(-VLOOKUP('Presentació SEC_Telefèric'!$C56,#REF!,2,FALSE),0)</f>
        <v>0</v>
      </c>
      <c r="R56" s="159"/>
      <c r="S56" s="158">
        <f>IFERROR(-VLOOKUP('Presentació SEC_Telefèric'!$C56,#REF!,3,FALSE),0)</f>
        <v>0</v>
      </c>
      <c r="T56" s="159"/>
      <c r="U56" s="157">
        <f t="shared" si="20"/>
        <v>0</v>
      </c>
      <c r="V56" s="158"/>
      <c r="W56" s="160">
        <f t="shared" si="21"/>
        <v>0</v>
      </c>
    </row>
    <row r="57" spans="1:23" s="14" customFormat="1" ht="15" hidden="1" customHeight="1" outlineLevel="3" x14ac:dyDescent="0.2">
      <c r="B57" s="11" t="str">
        <f t="shared" si="22"/>
        <v>62200011</v>
      </c>
      <c r="C57" s="76" t="s">
        <v>9</v>
      </c>
      <c r="D57" s="28"/>
      <c r="E57" s="29">
        <f t="shared" si="23"/>
        <v>0</v>
      </c>
      <c r="F57" s="28"/>
      <c r="G57" s="29">
        <f t="shared" si="24"/>
        <v>0</v>
      </c>
      <c r="H57" s="29"/>
      <c r="I57" s="43">
        <f t="shared" si="18"/>
        <v>0</v>
      </c>
      <c r="J57" s="29"/>
      <c r="K57" s="29">
        <f>IFERROR(-VLOOKUP($C57,#REF!,2,FALSE),0)</f>
        <v>0</v>
      </c>
      <c r="L57" s="29"/>
      <c r="M57" s="29">
        <f>IFERROR(-VLOOKUP($C57,#REF!,3,FALSE),0)</f>
        <v>0</v>
      </c>
      <c r="N57" s="29"/>
      <c r="O57" s="157">
        <f t="shared" si="19"/>
        <v>0</v>
      </c>
      <c r="P57" s="158"/>
      <c r="Q57" s="158">
        <f>IFERROR(-VLOOKUP('Presentació SEC_Telefèric'!$C57,#REF!,2,FALSE),0)</f>
        <v>0</v>
      </c>
      <c r="R57" s="159"/>
      <c r="S57" s="158">
        <f>IFERROR(-VLOOKUP('Presentació SEC_Telefèric'!$C57,#REF!,3,FALSE),0)</f>
        <v>0</v>
      </c>
      <c r="T57" s="159"/>
      <c r="U57" s="157">
        <f t="shared" si="20"/>
        <v>0</v>
      </c>
      <c r="V57" s="158"/>
      <c r="W57" s="160">
        <f t="shared" si="21"/>
        <v>0</v>
      </c>
    </row>
    <row r="58" spans="1:23" ht="15" hidden="1" customHeight="1" outlineLevel="2" x14ac:dyDescent="0.2">
      <c r="A58" s="6"/>
      <c r="B58" s="25">
        <v>626070</v>
      </c>
      <c r="C58" s="88" t="s">
        <v>47</v>
      </c>
      <c r="D58" s="30"/>
      <c r="E58" s="72">
        <f>SUM(E59:E61)</f>
        <v>0</v>
      </c>
      <c r="F58" s="30"/>
      <c r="G58" s="72" t="e">
        <f>SUM(G59:G61)</f>
        <v>#REF!</v>
      </c>
      <c r="H58" s="72"/>
      <c r="I58" s="73">
        <f t="shared" si="18"/>
        <v>0</v>
      </c>
      <c r="J58" s="72"/>
      <c r="K58" s="72">
        <f>SUM(K59:K61)</f>
        <v>0</v>
      </c>
      <c r="L58" s="72"/>
      <c r="M58" s="72" t="e">
        <f>SUM(M59:M61)</f>
        <v>#REF!</v>
      </c>
      <c r="N58" s="72"/>
      <c r="O58" s="139">
        <f t="shared" si="19"/>
        <v>0</v>
      </c>
      <c r="P58" s="152"/>
      <c r="Q58" s="161">
        <f>SUM(Q59:Q61)</f>
        <v>0</v>
      </c>
      <c r="R58" s="152"/>
      <c r="S58" s="161">
        <f>SUM(S59:S61)</f>
        <v>0</v>
      </c>
      <c r="T58" s="152"/>
      <c r="U58" s="162">
        <f t="shared" si="20"/>
        <v>0</v>
      </c>
      <c r="V58" s="152"/>
      <c r="W58" s="141" t="e">
        <f t="shared" si="21"/>
        <v>#REF!</v>
      </c>
    </row>
    <row r="59" spans="1:23" ht="15" hidden="1" customHeight="1" outlineLevel="3" x14ac:dyDescent="0.2">
      <c r="A59" s="6"/>
      <c r="B59" s="11" t="str">
        <f t="shared" si="22"/>
        <v>62607000</v>
      </c>
      <c r="C59" s="76" t="s">
        <v>19</v>
      </c>
      <c r="D59" s="30"/>
      <c r="E59" s="29">
        <f>+K59+Q59</f>
        <v>0</v>
      </c>
      <c r="F59" s="30"/>
      <c r="G59" s="29" t="e">
        <f>+M59+S59</f>
        <v>#REF!</v>
      </c>
      <c r="H59" s="29"/>
      <c r="I59" s="43">
        <f t="shared" si="18"/>
        <v>0</v>
      </c>
      <c r="J59" s="29"/>
      <c r="K59" s="29">
        <f>IFERROR(-VLOOKUP($C59,#REF!,2,FALSE),0)</f>
        <v>0</v>
      </c>
      <c r="L59" s="29"/>
      <c r="M59" s="71" t="e">
        <f>+#REF!</f>
        <v>#REF!</v>
      </c>
      <c r="N59" s="29"/>
      <c r="O59" s="157">
        <f t="shared" si="19"/>
        <v>0</v>
      </c>
      <c r="P59" s="158"/>
      <c r="Q59" s="158">
        <f>IFERROR(-VLOOKUP('Presentació SEC_Telefèric'!$C59,#REF!,2,FALSE),0)</f>
        <v>0</v>
      </c>
      <c r="R59" s="159"/>
      <c r="S59" s="158">
        <f>IFERROR(-VLOOKUP('Presentació SEC_Telefèric'!$C59,#REF!,3,FALSE),0)</f>
        <v>0</v>
      </c>
      <c r="T59" s="159"/>
      <c r="U59" s="157">
        <f t="shared" si="20"/>
        <v>0</v>
      </c>
      <c r="V59" s="158"/>
      <c r="W59" s="160" t="e">
        <f t="shared" si="21"/>
        <v>#REF!</v>
      </c>
    </row>
    <row r="60" spans="1:23" ht="15" hidden="1" customHeight="1" outlineLevel="3" x14ac:dyDescent="0.2">
      <c r="A60" s="6"/>
      <c r="B60" s="11" t="str">
        <f t="shared" si="22"/>
        <v>62607002</v>
      </c>
      <c r="C60" s="76" t="s">
        <v>20</v>
      </c>
      <c r="D60" s="30"/>
      <c r="E60" s="29">
        <f>+K60+Q60</f>
        <v>0</v>
      </c>
      <c r="F60" s="30"/>
      <c r="G60" s="29" t="e">
        <f>+M60+S60</f>
        <v>#REF!</v>
      </c>
      <c r="H60" s="29"/>
      <c r="I60" s="43">
        <f t="shared" si="18"/>
        <v>0</v>
      </c>
      <c r="J60" s="29"/>
      <c r="K60" s="29">
        <f>IFERROR(-VLOOKUP($C60,#REF!,2,FALSE),0)</f>
        <v>0</v>
      </c>
      <c r="L60" s="29"/>
      <c r="M60" s="71" t="e">
        <f>+#REF!</f>
        <v>#REF!</v>
      </c>
      <c r="N60" s="29"/>
      <c r="O60" s="157">
        <f t="shared" si="19"/>
        <v>0</v>
      </c>
      <c r="P60" s="158"/>
      <c r="Q60" s="158">
        <f>IFERROR(-VLOOKUP('Presentació SEC_Telefèric'!$C60,#REF!,2,FALSE),0)</f>
        <v>0</v>
      </c>
      <c r="R60" s="159"/>
      <c r="S60" s="158">
        <f>IFERROR(-VLOOKUP('Presentació SEC_Telefèric'!$C60,#REF!,3,FALSE),0)</f>
        <v>0</v>
      </c>
      <c r="T60" s="159"/>
      <c r="U60" s="157">
        <f t="shared" si="20"/>
        <v>0</v>
      </c>
      <c r="V60" s="158"/>
      <c r="W60" s="160" t="e">
        <f t="shared" si="21"/>
        <v>#REF!</v>
      </c>
    </row>
    <row r="61" spans="1:23" ht="15" hidden="1" customHeight="1" outlineLevel="3" x14ac:dyDescent="0.2">
      <c r="A61" s="6"/>
      <c r="B61" s="11" t="str">
        <f t="shared" si="22"/>
        <v>62607004</v>
      </c>
      <c r="C61" s="76" t="s">
        <v>58</v>
      </c>
      <c r="D61" s="30"/>
      <c r="E61" s="29">
        <f>+K61+Q61</f>
        <v>0</v>
      </c>
      <c r="F61" s="30"/>
      <c r="G61" s="29">
        <f>+M61+S61</f>
        <v>0</v>
      </c>
      <c r="H61" s="29"/>
      <c r="I61" s="43">
        <f t="shared" si="18"/>
        <v>0</v>
      </c>
      <c r="J61" s="29"/>
      <c r="K61" s="29">
        <f>IFERROR(-VLOOKUP($C61,#REF!,2,FALSE),0)</f>
        <v>0</v>
      </c>
      <c r="L61" s="29"/>
      <c r="M61" s="29">
        <f>IFERROR(-VLOOKUP($C61,#REF!,3,FALSE),0)</f>
        <v>0</v>
      </c>
      <c r="N61" s="29"/>
      <c r="O61" s="157">
        <f t="shared" si="19"/>
        <v>0</v>
      </c>
      <c r="P61" s="158"/>
      <c r="Q61" s="158">
        <f>IFERROR(-VLOOKUP('Presentació SEC_Telefèric'!$C61,#REF!,2,FALSE),0)</f>
        <v>0</v>
      </c>
      <c r="R61" s="159"/>
      <c r="S61" s="158">
        <f>IFERROR(-VLOOKUP('Presentació SEC_Telefèric'!$C61,#REF!,3,FALSE),0)</f>
        <v>0</v>
      </c>
      <c r="T61" s="159"/>
      <c r="U61" s="157">
        <f t="shared" si="20"/>
        <v>0</v>
      </c>
      <c r="V61" s="158"/>
      <c r="W61" s="160">
        <f t="shared" si="21"/>
        <v>0</v>
      </c>
    </row>
    <row r="62" spans="1:23" ht="15" hidden="1" customHeight="1" outlineLevel="2" x14ac:dyDescent="0.2">
      <c r="A62" s="6"/>
      <c r="B62" s="25" t="s">
        <v>85</v>
      </c>
      <c r="C62" s="88" t="s">
        <v>86</v>
      </c>
      <c r="D62" s="30"/>
      <c r="E62" s="72">
        <f>+E63</f>
        <v>0</v>
      </c>
      <c r="F62" s="30"/>
      <c r="G62" s="72">
        <f>+G63</f>
        <v>0</v>
      </c>
      <c r="H62" s="72"/>
      <c r="I62" s="73">
        <f t="shared" si="18"/>
        <v>0</v>
      </c>
      <c r="J62" s="72"/>
      <c r="K62" s="72">
        <f>+K63</f>
        <v>0</v>
      </c>
      <c r="L62" s="72"/>
      <c r="M62" s="72">
        <f>+M63</f>
        <v>0</v>
      </c>
      <c r="N62" s="72"/>
      <c r="O62" s="139">
        <f t="shared" si="19"/>
        <v>0</v>
      </c>
      <c r="P62" s="152"/>
      <c r="Q62" s="161">
        <f>+Q63</f>
        <v>0</v>
      </c>
      <c r="R62" s="152"/>
      <c r="S62" s="161">
        <f>+S63</f>
        <v>0</v>
      </c>
      <c r="T62" s="152"/>
      <c r="U62" s="162">
        <f t="shared" si="20"/>
        <v>0</v>
      </c>
      <c r="V62" s="152"/>
      <c r="W62" s="141">
        <f t="shared" si="21"/>
        <v>0</v>
      </c>
    </row>
    <row r="63" spans="1:23" ht="15" hidden="1" customHeight="1" outlineLevel="3" x14ac:dyDescent="0.2">
      <c r="A63" s="6"/>
      <c r="B63" s="11" t="str">
        <f>MID(C63,9,8)</f>
        <v>62600003</v>
      </c>
      <c r="C63" s="76" t="s">
        <v>18</v>
      </c>
      <c r="D63" s="30"/>
      <c r="E63" s="29">
        <f>+K63+Q63</f>
        <v>0</v>
      </c>
      <c r="F63" s="30"/>
      <c r="G63" s="29">
        <f>+M63+S63</f>
        <v>0</v>
      </c>
      <c r="H63" s="29"/>
      <c r="I63" s="43">
        <f t="shared" si="18"/>
        <v>0</v>
      </c>
      <c r="J63" s="29"/>
      <c r="K63" s="29">
        <f>IFERROR(-VLOOKUP($C63,#REF!,2,FALSE),0)</f>
        <v>0</v>
      </c>
      <c r="L63" s="29"/>
      <c r="M63" s="29">
        <f>IFERROR(-VLOOKUP($C63,#REF!,3,FALSE),0)</f>
        <v>0</v>
      </c>
      <c r="N63" s="29"/>
      <c r="O63" s="157">
        <f t="shared" si="19"/>
        <v>0</v>
      </c>
      <c r="P63" s="158"/>
      <c r="Q63" s="158">
        <f>IFERROR(-VLOOKUP('Presentació SEC_Telefèric'!$C63,#REF!,2,FALSE),0)</f>
        <v>0</v>
      </c>
      <c r="R63" s="159"/>
      <c r="S63" s="158">
        <f>IFERROR(-VLOOKUP('Presentació SEC_Telefèric'!$C63,#REF!,3,FALSE),0)</f>
        <v>0</v>
      </c>
      <c r="T63" s="159"/>
      <c r="U63" s="157">
        <f t="shared" si="20"/>
        <v>0</v>
      </c>
      <c r="V63" s="158"/>
      <c r="W63" s="160">
        <f t="shared" si="21"/>
        <v>0</v>
      </c>
    </row>
    <row r="64" spans="1:23" ht="15" hidden="1" customHeight="1" outlineLevel="2" x14ac:dyDescent="0.2">
      <c r="A64" s="6"/>
      <c r="B64" s="25">
        <v>628</v>
      </c>
      <c r="C64" s="88" t="s">
        <v>48</v>
      </c>
      <c r="D64" s="30"/>
      <c r="E64" s="72">
        <f>SUM(E65:E66)</f>
        <v>0</v>
      </c>
      <c r="F64" s="30"/>
      <c r="G64" s="72">
        <f>SUM(G65:G66)</f>
        <v>0</v>
      </c>
      <c r="H64" s="72"/>
      <c r="I64" s="73">
        <f t="shared" si="18"/>
        <v>0</v>
      </c>
      <c r="J64" s="72"/>
      <c r="K64" s="72">
        <f>SUM(K65:K66)</f>
        <v>0</v>
      </c>
      <c r="L64" s="72"/>
      <c r="M64" s="72">
        <f>SUM(M65:M66)</f>
        <v>0</v>
      </c>
      <c r="N64" s="72"/>
      <c r="O64" s="139">
        <f t="shared" si="19"/>
        <v>0</v>
      </c>
      <c r="P64" s="152"/>
      <c r="Q64" s="161">
        <f>SUM(Q65:Q66)</f>
        <v>0</v>
      </c>
      <c r="R64" s="152"/>
      <c r="S64" s="161">
        <f>SUM(S65:S66)</f>
        <v>0</v>
      </c>
      <c r="T64" s="152"/>
      <c r="U64" s="162">
        <f t="shared" si="20"/>
        <v>0</v>
      </c>
      <c r="V64" s="152"/>
      <c r="W64" s="141">
        <f t="shared" si="21"/>
        <v>0</v>
      </c>
    </row>
    <row r="65" spans="1:23" ht="15" hidden="1" customHeight="1" outlineLevel="3" x14ac:dyDescent="0.2">
      <c r="A65" s="6"/>
      <c r="B65" s="11" t="str">
        <f>MID(C65,9,8)</f>
        <v>62800000</v>
      </c>
      <c r="C65" s="76" t="s">
        <v>22</v>
      </c>
      <c r="D65" s="30"/>
      <c r="E65" s="29">
        <f>+K65+Q65</f>
        <v>0</v>
      </c>
      <c r="F65" s="30"/>
      <c r="G65" s="29">
        <f>+M65+S65</f>
        <v>0</v>
      </c>
      <c r="H65" s="29"/>
      <c r="I65" s="43">
        <f t="shared" si="18"/>
        <v>0</v>
      </c>
      <c r="J65" s="29"/>
      <c r="K65" s="29">
        <f>IFERROR(-VLOOKUP($C65,#REF!,2,FALSE),0)</f>
        <v>0</v>
      </c>
      <c r="L65" s="29"/>
      <c r="M65" s="29">
        <f>IFERROR(-VLOOKUP($C65,#REF!,3,FALSE),0)</f>
        <v>0</v>
      </c>
      <c r="N65" s="29"/>
      <c r="O65" s="157">
        <f t="shared" si="19"/>
        <v>0</v>
      </c>
      <c r="P65" s="158"/>
      <c r="Q65" s="158">
        <f>IFERROR(-VLOOKUP('Presentació SEC_Telefèric'!$C65,#REF!,2,FALSE),0)</f>
        <v>0</v>
      </c>
      <c r="R65" s="159"/>
      <c r="S65" s="158">
        <f>IFERROR(-VLOOKUP('Presentació SEC_Telefèric'!$C65,#REF!,3,FALSE),0)</f>
        <v>0</v>
      </c>
      <c r="T65" s="159"/>
      <c r="U65" s="157">
        <f t="shared" si="20"/>
        <v>0</v>
      </c>
      <c r="V65" s="158"/>
      <c r="W65" s="160">
        <f t="shared" si="21"/>
        <v>0</v>
      </c>
    </row>
    <row r="66" spans="1:23" ht="15" hidden="1" customHeight="1" outlineLevel="3" x14ac:dyDescent="0.2">
      <c r="A66" s="6"/>
      <c r="B66" s="11" t="str">
        <f>MID(C66,9,8)</f>
        <v>62800022</v>
      </c>
      <c r="C66" s="76" t="s">
        <v>87</v>
      </c>
      <c r="D66" s="30"/>
      <c r="E66" s="29">
        <f>+K66+Q66</f>
        <v>0</v>
      </c>
      <c r="F66" s="30"/>
      <c r="G66" s="29">
        <f>+M66+S66</f>
        <v>0</v>
      </c>
      <c r="H66" s="29"/>
      <c r="I66" s="43">
        <f t="shared" si="18"/>
        <v>0</v>
      </c>
      <c r="J66" s="29"/>
      <c r="K66" s="29">
        <f>IFERROR(-VLOOKUP($C66,#REF!,2,FALSE),0)</f>
        <v>0</v>
      </c>
      <c r="L66" s="29"/>
      <c r="M66" s="29">
        <f>IFERROR(-VLOOKUP($C66,#REF!,3,FALSE),0)</f>
        <v>0</v>
      </c>
      <c r="N66" s="29"/>
      <c r="O66" s="157">
        <f t="shared" si="19"/>
        <v>0</v>
      </c>
      <c r="P66" s="158"/>
      <c r="Q66" s="158">
        <f>IFERROR(-VLOOKUP('Presentació SEC_Telefèric'!$C66,#REF!,2,FALSE),0)</f>
        <v>0</v>
      </c>
      <c r="R66" s="159"/>
      <c r="S66" s="158">
        <f>IFERROR(-VLOOKUP('Presentació SEC_Telefèric'!$C66,#REF!,3,FALSE),0)</f>
        <v>0</v>
      </c>
      <c r="T66" s="159"/>
      <c r="U66" s="157">
        <f t="shared" si="20"/>
        <v>0</v>
      </c>
      <c r="V66" s="158"/>
      <c r="W66" s="160">
        <f t="shared" si="21"/>
        <v>0</v>
      </c>
    </row>
    <row r="67" spans="1:23" ht="15" hidden="1" customHeight="1" outlineLevel="2" x14ac:dyDescent="0.2">
      <c r="A67" s="6"/>
      <c r="B67" s="25" t="s">
        <v>136</v>
      </c>
      <c r="C67" s="88" t="s">
        <v>43</v>
      </c>
      <c r="D67" s="30"/>
      <c r="E67" s="72">
        <f>SUM(E68:E77)</f>
        <v>0</v>
      </c>
      <c r="F67" s="30"/>
      <c r="G67" s="72">
        <f>SUM(G68:G77)</f>
        <v>0</v>
      </c>
      <c r="H67" s="72"/>
      <c r="I67" s="73">
        <f t="shared" si="18"/>
        <v>0</v>
      </c>
      <c r="J67" s="72"/>
      <c r="K67" s="72">
        <f>SUM(K68:K77)</f>
        <v>0</v>
      </c>
      <c r="L67" s="72"/>
      <c r="M67" s="72">
        <f>SUM(M68:M77)</f>
        <v>0</v>
      </c>
      <c r="N67" s="72"/>
      <c r="O67" s="139">
        <f t="shared" si="19"/>
        <v>0</v>
      </c>
      <c r="P67" s="152"/>
      <c r="Q67" s="161">
        <f>SUM(Q68:Q77)</f>
        <v>0</v>
      </c>
      <c r="R67" s="152"/>
      <c r="S67" s="161">
        <f>SUM(S68:S77)</f>
        <v>0</v>
      </c>
      <c r="T67" s="152"/>
      <c r="U67" s="162">
        <f t="shared" si="20"/>
        <v>0</v>
      </c>
      <c r="V67" s="152"/>
      <c r="W67" s="141">
        <f t="shared" si="21"/>
        <v>0</v>
      </c>
    </row>
    <row r="68" spans="1:23" ht="15" hidden="1" customHeight="1" outlineLevel="3" x14ac:dyDescent="0.2">
      <c r="A68" s="6"/>
      <c r="B68" s="11" t="str">
        <f t="shared" ref="B68:B77" si="25">MID(C68,9,8)</f>
        <v>62500005</v>
      </c>
      <c r="C68" s="76" t="s">
        <v>57</v>
      </c>
      <c r="D68" s="30"/>
      <c r="E68" s="29">
        <f t="shared" ref="E68:E77" si="26">K68+Q68</f>
        <v>0</v>
      </c>
      <c r="F68" s="30"/>
      <c r="G68" s="29">
        <f>M68+S68</f>
        <v>0</v>
      </c>
      <c r="H68" s="29"/>
      <c r="I68" s="43">
        <f t="shared" si="18"/>
        <v>0</v>
      </c>
      <c r="J68" s="29"/>
      <c r="K68" s="29">
        <f>IFERROR(-VLOOKUP($C68,#REF!,2,FALSE),0)</f>
        <v>0</v>
      </c>
      <c r="L68" s="29"/>
      <c r="M68" s="29">
        <f>IFERROR(-VLOOKUP($C68,#REF!,3,FALSE),0)</f>
        <v>0</v>
      </c>
      <c r="N68" s="29"/>
      <c r="O68" s="157">
        <f t="shared" si="19"/>
        <v>0</v>
      </c>
      <c r="P68" s="158"/>
      <c r="Q68" s="158">
        <f>IFERROR(-VLOOKUP('Presentació SEC_Telefèric'!$C68,#REF!,2,FALSE),0)</f>
        <v>0</v>
      </c>
      <c r="R68" s="159"/>
      <c r="S68" s="158">
        <f>IFERROR(-VLOOKUP('Presentació SEC_Telefèric'!$C68,#REF!,3,FALSE),0)</f>
        <v>0</v>
      </c>
      <c r="T68" s="159"/>
      <c r="U68" s="157">
        <f t="shared" si="20"/>
        <v>0</v>
      </c>
      <c r="V68" s="158"/>
      <c r="W68" s="160">
        <f t="shared" si="21"/>
        <v>0</v>
      </c>
    </row>
    <row r="69" spans="1:23" ht="15" hidden="1" customHeight="1" outlineLevel="3" x14ac:dyDescent="0.2">
      <c r="A69" s="6"/>
      <c r="B69" s="11" t="str">
        <f t="shared" si="25"/>
        <v>62500011</v>
      </c>
      <c r="C69" s="76" t="s">
        <v>11</v>
      </c>
      <c r="D69" s="30"/>
      <c r="E69" s="29">
        <f t="shared" si="26"/>
        <v>0</v>
      </c>
      <c r="F69" s="30"/>
      <c r="G69" s="29">
        <f t="shared" ref="G69:G77" si="27">M69+S69</f>
        <v>0</v>
      </c>
      <c r="H69" s="29"/>
      <c r="I69" s="43">
        <f t="shared" si="18"/>
        <v>0</v>
      </c>
      <c r="J69" s="29"/>
      <c r="K69" s="29">
        <f>IFERROR(-VLOOKUP($C69,#REF!,2,FALSE),0)</f>
        <v>0</v>
      </c>
      <c r="L69" s="29"/>
      <c r="M69" s="29">
        <f>IFERROR(-VLOOKUP($C69,#REF!,3,FALSE),0)</f>
        <v>0</v>
      </c>
      <c r="N69" s="29"/>
      <c r="O69" s="157">
        <f t="shared" si="19"/>
        <v>0</v>
      </c>
      <c r="P69" s="158"/>
      <c r="Q69" s="158">
        <f>IFERROR(-VLOOKUP('Presentació SEC_Telefèric'!$C69,#REF!,2,FALSE),0)</f>
        <v>0</v>
      </c>
      <c r="R69" s="159"/>
      <c r="S69" s="158">
        <f>IFERROR(-VLOOKUP('Presentació SEC_Telefèric'!$C69,#REF!,3,FALSE),0)</f>
        <v>0</v>
      </c>
      <c r="T69" s="159"/>
      <c r="U69" s="157">
        <f t="shared" si="20"/>
        <v>0</v>
      </c>
      <c r="V69" s="158"/>
      <c r="W69" s="160">
        <f t="shared" si="21"/>
        <v>0</v>
      </c>
    </row>
    <row r="70" spans="1:23" ht="15" hidden="1" customHeight="1" outlineLevel="3" x14ac:dyDescent="0.2">
      <c r="A70" s="6"/>
      <c r="B70" s="11" t="str">
        <f t="shared" si="25"/>
        <v>62500012</v>
      </c>
      <c r="C70" s="76" t="s">
        <v>12</v>
      </c>
      <c r="D70" s="30"/>
      <c r="E70" s="29">
        <f t="shared" si="26"/>
        <v>0</v>
      </c>
      <c r="F70" s="30"/>
      <c r="G70" s="29">
        <f t="shared" si="27"/>
        <v>0</v>
      </c>
      <c r="H70" s="29"/>
      <c r="I70" s="43">
        <f t="shared" si="18"/>
        <v>0</v>
      </c>
      <c r="J70" s="29"/>
      <c r="K70" s="29">
        <f>IFERROR(-VLOOKUP($C70,#REF!,2,FALSE),0)</f>
        <v>0</v>
      </c>
      <c r="L70" s="29"/>
      <c r="M70" s="29">
        <f>IFERROR(-VLOOKUP($C70,#REF!,3,FALSE),0)</f>
        <v>0</v>
      </c>
      <c r="N70" s="29"/>
      <c r="O70" s="157">
        <f t="shared" si="19"/>
        <v>0</v>
      </c>
      <c r="P70" s="158"/>
      <c r="Q70" s="158">
        <f>IFERROR(-VLOOKUP('Presentació SEC_Telefèric'!$C70,#REF!,2,FALSE),0)</f>
        <v>0</v>
      </c>
      <c r="R70" s="159"/>
      <c r="S70" s="158">
        <f>IFERROR(-VLOOKUP('Presentació SEC_Telefèric'!$C70,#REF!,3,FALSE),0)</f>
        <v>0</v>
      </c>
      <c r="T70" s="159"/>
      <c r="U70" s="157">
        <f t="shared" si="20"/>
        <v>0</v>
      </c>
      <c r="V70" s="158"/>
      <c r="W70" s="160">
        <f t="shared" si="21"/>
        <v>0</v>
      </c>
    </row>
    <row r="71" spans="1:23" ht="15" hidden="1" customHeight="1" outlineLevel="3" x14ac:dyDescent="0.2">
      <c r="A71" s="6"/>
      <c r="B71" s="11" t="str">
        <f t="shared" si="25"/>
        <v>62500014</v>
      </c>
      <c r="C71" s="76" t="s">
        <v>13</v>
      </c>
      <c r="D71" s="30"/>
      <c r="E71" s="29">
        <f t="shared" si="26"/>
        <v>0</v>
      </c>
      <c r="F71" s="30"/>
      <c r="G71" s="29">
        <f t="shared" si="27"/>
        <v>0</v>
      </c>
      <c r="H71" s="29"/>
      <c r="I71" s="43">
        <f t="shared" si="18"/>
        <v>0</v>
      </c>
      <c r="J71" s="29"/>
      <c r="K71" s="29">
        <f>IFERROR(-VLOOKUP($C71,#REF!,2,FALSE),0)</f>
        <v>0</v>
      </c>
      <c r="L71" s="29"/>
      <c r="M71" s="29">
        <f>IFERROR(-VLOOKUP($C71,#REF!,3,FALSE),0)</f>
        <v>0</v>
      </c>
      <c r="N71" s="29"/>
      <c r="O71" s="157">
        <f t="shared" si="19"/>
        <v>0</v>
      </c>
      <c r="P71" s="158"/>
      <c r="Q71" s="158">
        <f>IFERROR(-VLOOKUP('Presentació SEC_Telefèric'!$C71,#REF!,2,FALSE),0)</f>
        <v>0</v>
      </c>
      <c r="R71" s="159"/>
      <c r="S71" s="158">
        <f>IFERROR(-VLOOKUP('Presentació SEC_Telefèric'!$C71,#REF!,3,FALSE),0)</f>
        <v>0</v>
      </c>
      <c r="T71" s="159"/>
      <c r="U71" s="157">
        <f t="shared" si="20"/>
        <v>0</v>
      </c>
      <c r="V71" s="158"/>
      <c r="W71" s="160">
        <f t="shared" si="21"/>
        <v>0</v>
      </c>
    </row>
    <row r="72" spans="1:23" ht="15" hidden="1" customHeight="1" outlineLevel="3" x14ac:dyDescent="0.2">
      <c r="A72" s="6"/>
      <c r="B72" s="11" t="str">
        <f t="shared" si="25"/>
        <v>62500015</v>
      </c>
      <c r="C72" s="76" t="s">
        <v>14</v>
      </c>
      <c r="D72" s="30"/>
      <c r="E72" s="29">
        <f t="shared" si="26"/>
        <v>0</v>
      </c>
      <c r="F72" s="30"/>
      <c r="G72" s="29">
        <f t="shared" si="27"/>
        <v>0</v>
      </c>
      <c r="H72" s="29"/>
      <c r="I72" s="43">
        <f t="shared" si="18"/>
        <v>0</v>
      </c>
      <c r="J72" s="29"/>
      <c r="K72" s="29">
        <f>IFERROR(-VLOOKUP($C72,#REF!,2,FALSE),0)</f>
        <v>0</v>
      </c>
      <c r="L72" s="29"/>
      <c r="M72" s="29">
        <f>IFERROR(-VLOOKUP($C72,#REF!,3,FALSE),0)</f>
        <v>0</v>
      </c>
      <c r="N72" s="29"/>
      <c r="O72" s="157">
        <f t="shared" si="19"/>
        <v>0</v>
      </c>
      <c r="P72" s="158"/>
      <c r="Q72" s="158">
        <f>IFERROR(-VLOOKUP('Presentació SEC_Telefèric'!$C72,#REF!,2,FALSE),0)</f>
        <v>0</v>
      </c>
      <c r="R72" s="159"/>
      <c r="S72" s="158">
        <f>IFERROR(-VLOOKUP('Presentació SEC_Telefèric'!$C72,#REF!,3,FALSE),0)</f>
        <v>0</v>
      </c>
      <c r="T72" s="159"/>
      <c r="U72" s="157">
        <f t="shared" si="20"/>
        <v>0</v>
      </c>
      <c r="V72" s="158"/>
      <c r="W72" s="160">
        <f t="shared" si="21"/>
        <v>0</v>
      </c>
    </row>
    <row r="73" spans="1:23" ht="15" hidden="1" customHeight="1" outlineLevel="3" x14ac:dyDescent="0.2">
      <c r="A73" s="6"/>
      <c r="B73" s="11" t="str">
        <f t="shared" si="25"/>
        <v>62500017</v>
      </c>
      <c r="C73" s="76" t="s">
        <v>88</v>
      </c>
      <c r="D73" s="30"/>
      <c r="E73" s="29">
        <f t="shared" si="26"/>
        <v>0</v>
      </c>
      <c r="F73" s="30"/>
      <c r="G73" s="29">
        <f t="shared" si="27"/>
        <v>0</v>
      </c>
      <c r="H73" s="29"/>
      <c r="I73" s="43">
        <f t="shared" si="18"/>
        <v>0</v>
      </c>
      <c r="J73" s="29"/>
      <c r="K73" s="29">
        <f>IFERROR(-VLOOKUP($C73,#REF!,2,FALSE),0)</f>
        <v>0</v>
      </c>
      <c r="L73" s="29"/>
      <c r="M73" s="29">
        <f>IFERROR(-VLOOKUP($C73,#REF!,3,FALSE),0)</f>
        <v>0</v>
      </c>
      <c r="N73" s="29"/>
      <c r="O73" s="157">
        <f t="shared" si="19"/>
        <v>0</v>
      </c>
      <c r="P73" s="158"/>
      <c r="Q73" s="158">
        <f>IFERROR(-VLOOKUP('Presentació SEC_Telefèric'!$C73,#REF!,2,FALSE),0)</f>
        <v>0</v>
      </c>
      <c r="R73" s="159"/>
      <c r="S73" s="158">
        <f>IFERROR(-VLOOKUP('Presentació SEC_Telefèric'!$C73,#REF!,3,FALSE),0)</f>
        <v>0</v>
      </c>
      <c r="T73" s="159"/>
      <c r="U73" s="157">
        <f t="shared" si="20"/>
        <v>0</v>
      </c>
      <c r="V73" s="158"/>
      <c r="W73" s="160">
        <f t="shared" si="21"/>
        <v>0</v>
      </c>
    </row>
    <row r="74" spans="1:23" ht="15" hidden="1" customHeight="1" outlineLevel="3" x14ac:dyDescent="0.2">
      <c r="A74" s="6"/>
      <c r="B74" s="11" t="str">
        <f t="shared" si="25"/>
        <v>62500028</v>
      </c>
      <c r="C74" s="76" t="s">
        <v>15</v>
      </c>
      <c r="D74" s="30"/>
      <c r="E74" s="29">
        <f t="shared" si="26"/>
        <v>0</v>
      </c>
      <c r="F74" s="30"/>
      <c r="G74" s="29">
        <f t="shared" si="27"/>
        <v>0</v>
      </c>
      <c r="H74" s="29"/>
      <c r="I74" s="43">
        <f t="shared" si="18"/>
        <v>0</v>
      </c>
      <c r="J74" s="29"/>
      <c r="K74" s="29">
        <f>IFERROR(-VLOOKUP($C74,#REF!,2,FALSE),0)</f>
        <v>0</v>
      </c>
      <c r="L74" s="29"/>
      <c r="M74" s="29">
        <f>IFERROR(-VLOOKUP($C74,#REF!,3,FALSE),0)</f>
        <v>0</v>
      </c>
      <c r="N74" s="29"/>
      <c r="O74" s="157">
        <f t="shared" si="19"/>
        <v>0</v>
      </c>
      <c r="P74" s="158"/>
      <c r="Q74" s="158">
        <f>IFERROR(-VLOOKUP('Presentació SEC_Telefèric'!$C74,#REF!,2,FALSE),0)</f>
        <v>0</v>
      </c>
      <c r="R74" s="159"/>
      <c r="S74" s="158">
        <f>IFERROR(-VLOOKUP('Presentació SEC_Telefèric'!$C74,#REF!,3,FALSE),0)</f>
        <v>0</v>
      </c>
      <c r="T74" s="159"/>
      <c r="U74" s="157">
        <f t="shared" si="20"/>
        <v>0</v>
      </c>
      <c r="V74" s="158"/>
      <c r="W74" s="160">
        <f t="shared" si="21"/>
        <v>0</v>
      </c>
    </row>
    <row r="75" spans="1:23" ht="15" hidden="1" customHeight="1" outlineLevel="3" x14ac:dyDescent="0.2">
      <c r="A75" s="6"/>
      <c r="B75" s="11" t="str">
        <f t="shared" si="25"/>
        <v>62500034</v>
      </c>
      <c r="C75" s="76" t="s">
        <v>89</v>
      </c>
      <c r="D75" s="30"/>
      <c r="E75" s="29">
        <f t="shared" si="26"/>
        <v>0</v>
      </c>
      <c r="F75" s="30"/>
      <c r="G75" s="29">
        <f t="shared" si="27"/>
        <v>0</v>
      </c>
      <c r="H75" s="29"/>
      <c r="I75" s="43">
        <f t="shared" si="18"/>
        <v>0</v>
      </c>
      <c r="J75" s="29"/>
      <c r="K75" s="29">
        <f>IFERROR(-VLOOKUP($C75,#REF!,2,FALSE),0)</f>
        <v>0</v>
      </c>
      <c r="L75" s="29"/>
      <c r="M75" s="29">
        <f>IFERROR(-VLOOKUP($C75,#REF!,3,FALSE),0)</f>
        <v>0</v>
      </c>
      <c r="N75" s="29"/>
      <c r="O75" s="157">
        <f t="shared" si="19"/>
        <v>0</v>
      </c>
      <c r="P75" s="158"/>
      <c r="Q75" s="158">
        <f>IFERROR(-VLOOKUP('Presentació SEC_Telefèric'!$C75,#REF!,2,FALSE),0)</f>
        <v>0</v>
      </c>
      <c r="R75" s="159"/>
      <c r="S75" s="158">
        <f>IFERROR(-VLOOKUP('Presentació SEC_Telefèric'!$C75,#REF!,3,FALSE),0)</f>
        <v>0</v>
      </c>
      <c r="T75" s="159"/>
      <c r="U75" s="157">
        <f t="shared" si="20"/>
        <v>0</v>
      </c>
      <c r="V75" s="158"/>
      <c r="W75" s="160">
        <f t="shared" si="21"/>
        <v>0</v>
      </c>
    </row>
    <row r="76" spans="1:23" ht="15" hidden="1" customHeight="1" outlineLevel="3" x14ac:dyDescent="0.2">
      <c r="A76" s="6"/>
      <c r="B76" s="11" t="str">
        <f t="shared" si="25"/>
        <v>62500099</v>
      </c>
      <c r="C76" s="76" t="s">
        <v>52</v>
      </c>
      <c r="D76" s="30"/>
      <c r="E76" s="29">
        <f t="shared" si="26"/>
        <v>0</v>
      </c>
      <c r="F76" s="30"/>
      <c r="G76" s="29">
        <f t="shared" si="27"/>
        <v>0</v>
      </c>
      <c r="H76" s="29"/>
      <c r="I76" s="43">
        <f t="shared" si="18"/>
        <v>0</v>
      </c>
      <c r="J76" s="29"/>
      <c r="K76" s="29">
        <f>IFERROR(-VLOOKUP($C76,#REF!,2,FALSE),0)</f>
        <v>0</v>
      </c>
      <c r="L76" s="29"/>
      <c r="M76" s="29">
        <f>IFERROR(-VLOOKUP($C76,#REF!,3,FALSE),0)</f>
        <v>0</v>
      </c>
      <c r="N76" s="29"/>
      <c r="O76" s="157">
        <f t="shared" si="19"/>
        <v>0</v>
      </c>
      <c r="P76" s="158"/>
      <c r="Q76" s="158">
        <f>IFERROR(-VLOOKUP('Presentació SEC_Telefèric'!$C76,#REF!,2,FALSE),0)</f>
        <v>0</v>
      </c>
      <c r="R76" s="159"/>
      <c r="S76" s="158">
        <f>IFERROR(-VLOOKUP('Presentació SEC_Telefèric'!$C76,#REF!,3,FALSE),0)</f>
        <v>0</v>
      </c>
      <c r="T76" s="159"/>
      <c r="U76" s="157">
        <f t="shared" si="20"/>
        <v>0</v>
      </c>
      <c r="V76" s="158"/>
      <c r="W76" s="160">
        <f t="shared" si="21"/>
        <v>0</v>
      </c>
    </row>
    <row r="77" spans="1:23" ht="15" hidden="1" customHeight="1" outlineLevel="3" x14ac:dyDescent="0.2">
      <c r="A77" s="6"/>
      <c r="B77" s="11" t="str">
        <f t="shared" si="25"/>
        <v>75800000</v>
      </c>
      <c r="C77" s="76" t="s">
        <v>90</v>
      </c>
      <c r="D77" s="30"/>
      <c r="E77" s="29">
        <f t="shared" si="26"/>
        <v>0</v>
      </c>
      <c r="F77" s="30"/>
      <c r="G77" s="29">
        <f t="shared" si="27"/>
        <v>0</v>
      </c>
      <c r="H77" s="29"/>
      <c r="I77" s="43">
        <f t="shared" si="18"/>
        <v>0</v>
      </c>
      <c r="J77" s="29"/>
      <c r="K77" s="29">
        <f>IFERROR(-VLOOKUP($C77,#REF!,2,FALSE),0)</f>
        <v>0</v>
      </c>
      <c r="L77" s="29"/>
      <c r="M77" s="29">
        <f>IFERROR(-VLOOKUP($C77,#REF!,3,FALSE),0)</f>
        <v>0</v>
      </c>
      <c r="N77" s="29"/>
      <c r="O77" s="157">
        <f t="shared" si="19"/>
        <v>0</v>
      </c>
      <c r="P77" s="158"/>
      <c r="Q77" s="158">
        <f>IFERROR(-VLOOKUP('Presentació SEC_Telefèric'!$C77,#REF!,2,FALSE),0)</f>
        <v>0</v>
      </c>
      <c r="R77" s="159"/>
      <c r="S77" s="158">
        <f>IFERROR(-VLOOKUP('Presentació SEC_Telefèric'!$C77,#REF!,3,FALSE),0)</f>
        <v>0</v>
      </c>
      <c r="T77" s="159"/>
      <c r="U77" s="157">
        <f t="shared" si="20"/>
        <v>0</v>
      </c>
      <c r="V77" s="158"/>
      <c r="W77" s="160">
        <f t="shared" si="21"/>
        <v>0</v>
      </c>
    </row>
    <row r="78" spans="1:23" ht="15" hidden="1" customHeight="1" outlineLevel="2" x14ac:dyDescent="0.2">
      <c r="A78" s="6"/>
      <c r="B78" s="25" t="s">
        <v>91</v>
      </c>
      <c r="C78" s="88" t="s">
        <v>92</v>
      </c>
      <c r="D78" s="30"/>
      <c r="E78" s="72">
        <f>+E79</f>
        <v>0</v>
      </c>
      <c r="F78" s="30"/>
      <c r="G78" s="72" t="e">
        <f>+G79</f>
        <v>#REF!</v>
      </c>
      <c r="H78" s="72"/>
      <c r="I78" s="73">
        <f t="shared" si="18"/>
        <v>0</v>
      </c>
      <c r="J78" s="72"/>
      <c r="K78" s="72">
        <f>+K79</f>
        <v>0</v>
      </c>
      <c r="L78" s="72"/>
      <c r="M78" s="72" t="e">
        <f>+M79</f>
        <v>#REF!</v>
      </c>
      <c r="N78" s="72"/>
      <c r="O78" s="139">
        <f t="shared" si="19"/>
        <v>0</v>
      </c>
      <c r="P78" s="152"/>
      <c r="Q78" s="161">
        <f>+Q79</f>
        <v>0</v>
      </c>
      <c r="R78" s="152"/>
      <c r="S78" s="161">
        <f>+S79</f>
        <v>0</v>
      </c>
      <c r="T78" s="152"/>
      <c r="U78" s="162">
        <f t="shared" si="20"/>
        <v>0</v>
      </c>
      <c r="V78" s="152"/>
      <c r="W78" s="141" t="e">
        <f t="shared" si="21"/>
        <v>#REF!</v>
      </c>
    </row>
    <row r="79" spans="1:23" ht="15" hidden="1" customHeight="1" outlineLevel="3" x14ac:dyDescent="0.2">
      <c r="A79" s="6"/>
      <c r="B79" s="11" t="str">
        <f>MID(C79,9,8)</f>
        <v>62600000</v>
      </c>
      <c r="C79" s="76" t="s">
        <v>16</v>
      </c>
      <c r="D79" s="30"/>
      <c r="E79" s="29">
        <f>+K79+Q79</f>
        <v>0</v>
      </c>
      <c r="F79" s="30"/>
      <c r="G79" s="29" t="e">
        <f>+M79+S79</f>
        <v>#REF!</v>
      </c>
      <c r="H79" s="29"/>
      <c r="I79" s="43">
        <f t="shared" si="18"/>
        <v>0</v>
      </c>
      <c r="J79" s="29"/>
      <c r="K79" s="29">
        <f>IFERROR(-VLOOKUP($C79,#REF!,2,FALSE),0)</f>
        <v>0</v>
      </c>
      <c r="L79" s="29"/>
      <c r="M79" s="71" t="e">
        <f>+#REF!</f>
        <v>#REF!</v>
      </c>
      <c r="N79" s="29"/>
      <c r="O79" s="157">
        <f t="shared" si="19"/>
        <v>0</v>
      </c>
      <c r="P79" s="158"/>
      <c r="Q79" s="158">
        <f>IFERROR(-VLOOKUP('Presentació SEC_Telefèric'!$C79,#REF!,2,FALSE),0)</f>
        <v>0</v>
      </c>
      <c r="R79" s="159"/>
      <c r="S79" s="158">
        <f>IFERROR(-VLOOKUP('Presentació SEC_Telefèric'!$C79,#REF!,3,FALSE),0)</f>
        <v>0</v>
      </c>
      <c r="T79" s="159"/>
      <c r="U79" s="157">
        <f t="shared" si="20"/>
        <v>0</v>
      </c>
      <c r="V79" s="158"/>
      <c r="W79" s="160" t="e">
        <f t="shared" si="21"/>
        <v>#REF!</v>
      </c>
    </row>
    <row r="80" spans="1:23" ht="15" hidden="1" customHeight="1" outlineLevel="2" x14ac:dyDescent="0.2">
      <c r="A80" s="6"/>
      <c r="B80" s="25" t="s">
        <v>135</v>
      </c>
      <c r="C80" s="88" t="s">
        <v>56</v>
      </c>
      <c r="D80" s="30"/>
      <c r="E80" s="72">
        <f>SUM(E81:E81)</f>
        <v>0</v>
      </c>
      <c r="F80" s="30"/>
      <c r="G80" s="72">
        <f>SUM(G81:G81)</f>
        <v>0</v>
      </c>
      <c r="H80" s="72"/>
      <c r="I80" s="73">
        <f t="shared" si="18"/>
        <v>0</v>
      </c>
      <c r="J80" s="72"/>
      <c r="K80" s="72">
        <f>SUM(K81:K81)</f>
        <v>0</v>
      </c>
      <c r="L80" s="72"/>
      <c r="M80" s="72">
        <f>SUM(M81:M81)</f>
        <v>0</v>
      </c>
      <c r="N80" s="72"/>
      <c r="O80" s="139">
        <f t="shared" si="19"/>
        <v>0</v>
      </c>
      <c r="P80" s="152"/>
      <c r="Q80" s="161">
        <f>SUM(Q81:Q81)</f>
        <v>0</v>
      </c>
      <c r="R80" s="152"/>
      <c r="S80" s="161">
        <f>SUM(S81:S81)</f>
        <v>0</v>
      </c>
      <c r="T80" s="152"/>
      <c r="U80" s="162">
        <f t="shared" si="20"/>
        <v>0</v>
      </c>
      <c r="V80" s="152"/>
      <c r="W80" s="141">
        <f t="shared" si="21"/>
        <v>0</v>
      </c>
    </row>
    <row r="81" spans="1:23" ht="15" hidden="1" customHeight="1" outlineLevel="3" x14ac:dyDescent="0.2">
      <c r="A81" s="6"/>
      <c r="B81" s="11" t="str">
        <f>MID(C81,9,8)</f>
        <v>62700000</v>
      </c>
      <c r="C81" s="76" t="s">
        <v>21</v>
      </c>
      <c r="D81" s="30"/>
      <c r="E81" s="29">
        <f>+K81+Q81</f>
        <v>0</v>
      </c>
      <c r="F81" s="30"/>
      <c r="G81" s="29">
        <f>+M81+S81</f>
        <v>0</v>
      </c>
      <c r="H81" s="29"/>
      <c r="I81" s="43">
        <f t="shared" si="18"/>
        <v>0</v>
      </c>
      <c r="J81" s="29"/>
      <c r="K81" s="29">
        <f>IFERROR(-VLOOKUP($C81,#REF!,2,FALSE),0)</f>
        <v>0</v>
      </c>
      <c r="L81" s="29"/>
      <c r="M81" s="29">
        <f>IFERROR(-VLOOKUP($C81,#REF!,3,FALSE),0)</f>
        <v>0</v>
      </c>
      <c r="N81" s="29"/>
      <c r="O81" s="157">
        <f t="shared" si="19"/>
        <v>0</v>
      </c>
      <c r="P81" s="158"/>
      <c r="Q81" s="158">
        <f>IFERROR(-VLOOKUP('Presentació SEC_Telefèric'!$C81,#REF!,2,FALSE),0)</f>
        <v>0</v>
      </c>
      <c r="R81" s="159"/>
      <c r="S81" s="158">
        <f>IFERROR(-VLOOKUP('Presentació SEC_Telefèric'!$C81,#REF!,3,FALSE),0)</f>
        <v>0</v>
      </c>
      <c r="T81" s="159"/>
      <c r="U81" s="157">
        <f t="shared" si="20"/>
        <v>0</v>
      </c>
      <c r="V81" s="158"/>
      <c r="W81" s="160">
        <f t="shared" si="21"/>
        <v>0</v>
      </c>
    </row>
    <row r="82" spans="1:23" ht="15" hidden="1" customHeight="1" outlineLevel="2" x14ac:dyDescent="0.2">
      <c r="A82" s="6"/>
      <c r="B82" s="25" t="s">
        <v>134</v>
      </c>
      <c r="C82" s="88" t="s">
        <v>93</v>
      </c>
      <c r="D82" s="30"/>
      <c r="E82" s="72">
        <f>SUM(E83:E83)</f>
        <v>0</v>
      </c>
      <c r="F82" s="30"/>
      <c r="G82" s="72">
        <f>SUM(G83:G83)</f>
        <v>0</v>
      </c>
      <c r="H82" s="72"/>
      <c r="I82" s="73">
        <f t="shared" si="18"/>
        <v>0</v>
      </c>
      <c r="J82" s="72"/>
      <c r="K82" s="72">
        <f>SUM(K83:K83)</f>
        <v>0</v>
      </c>
      <c r="L82" s="72"/>
      <c r="M82" s="72">
        <f>SUM(M83:M83)</f>
        <v>0</v>
      </c>
      <c r="N82" s="72"/>
      <c r="O82" s="139">
        <f t="shared" si="19"/>
        <v>0</v>
      </c>
      <c r="P82" s="152"/>
      <c r="Q82" s="161">
        <f>SUM(Q83:Q83)</f>
        <v>0</v>
      </c>
      <c r="R82" s="152"/>
      <c r="S82" s="161">
        <f>SUM(S83:S83)</f>
        <v>0</v>
      </c>
      <c r="T82" s="152"/>
      <c r="U82" s="162">
        <f t="shared" si="20"/>
        <v>0</v>
      </c>
      <c r="V82" s="152"/>
      <c r="W82" s="141">
        <f t="shared" si="21"/>
        <v>0</v>
      </c>
    </row>
    <row r="83" spans="1:23" s="14" customFormat="1" ht="15" hidden="1" customHeight="1" outlineLevel="3" x14ac:dyDescent="0.2">
      <c r="B83" s="11" t="str">
        <f>MID(C83,9,8)</f>
        <v>62100003</v>
      </c>
      <c r="C83" s="76" t="s">
        <v>94</v>
      </c>
      <c r="D83" s="28"/>
      <c r="E83" s="29">
        <f>+K83+Q83</f>
        <v>0</v>
      </c>
      <c r="F83" s="28"/>
      <c r="G83" s="29">
        <f>+M83+S83</f>
        <v>0</v>
      </c>
      <c r="H83" s="29"/>
      <c r="I83" s="43">
        <f t="shared" si="18"/>
        <v>0</v>
      </c>
      <c r="J83" s="29"/>
      <c r="K83" s="29">
        <f>IFERROR(-VLOOKUP($C83,#REF!,2,FALSE),0)</f>
        <v>0</v>
      </c>
      <c r="L83" s="29"/>
      <c r="M83" s="29">
        <f>IFERROR(-VLOOKUP($C83,#REF!,3,FALSE),0)</f>
        <v>0</v>
      </c>
      <c r="N83" s="29"/>
      <c r="O83" s="157">
        <f t="shared" si="19"/>
        <v>0</v>
      </c>
      <c r="P83" s="158"/>
      <c r="Q83" s="158">
        <f>IFERROR(-VLOOKUP('Presentació SEC_Telefèric'!$C83,#REF!,2,FALSE),0)</f>
        <v>0</v>
      </c>
      <c r="R83" s="159"/>
      <c r="S83" s="158">
        <f>IFERROR(-VLOOKUP('Presentació SEC_Telefèric'!$C83,#REF!,3,FALSE),0)</f>
        <v>0</v>
      </c>
      <c r="T83" s="159"/>
      <c r="U83" s="157">
        <f t="shared" si="20"/>
        <v>0</v>
      </c>
      <c r="V83" s="158"/>
      <c r="W83" s="160">
        <f t="shared" si="21"/>
        <v>0</v>
      </c>
    </row>
    <row r="84" spans="1:23" ht="15" hidden="1" customHeight="1" outlineLevel="2" x14ac:dyDescent="0.2">
      <c r="A84" s="6"/>
      <c r="B84" s="25">
        <v>624</v>
      </c>
      <c r="C84" s="88" t="s">
        <v>46</v>
      </c>
      <c r="D84" s="30"/>
      <c r="E84" s="72">
        <f>SUM(E85:E85)</f>
        <v>0</v>
      </c>
      <c r="F84" s="30"/>
      <c r="G84" s="72">
        <f>SUM(G85:G85)</f>
        <v>0</v>
      </c>
      <c r="H84" s="72"/>
      <c r="I84" s="73">
        <f t="shared" si="18"/>
        <v>0</v>
      </c>
      <c r="J84" s="72"/>
      <c r="K84" s="72">
        <f>SUM(K85:K85)</f>
        <v>0</v>
      </c>
      <c r="L84" s="72"/>
      <c r="M84" s="72">
        <f>SUM(M85:M85)</f>
        <v>0</v>
      </c>
      <c r="N84" s="72"/>
      <c r="O84" s="139">
        <f t="shared" si="19"/>
        <v>0</v>
      </c>
      <c r="P84" s="152"/>
      <c r="Q84" s="161">
        <f>SUM(Q85:Q85)</f>
        <v>0</v>
      </c>
      <c r="R84" s="152"/>
      <c r="S84" s="161">
        <f>SUM(S85:S85)</f>
        <v>0</v>
      </c>
      <c r="T84" s="152"/>
      <c r="U84" s="162">
        <f t="shared" si="20"/>
        <v>0</v>
      </c>
      <c r="V84" s="152"/>
      <c r="W84" s="141">
        <f t="shared" si="21"/>
        <v>0</v>
      </c>
    </row>
    <row r="85" spans="1:23" ht="15" hidden="1" customHeight="1" outlineLevel="3" x14ac:dyDescent="0.2">
      <c r="A85" s="6"/>
      <c r="B85" s="11" t="str">
        <f>MID(C85,9,8)</f>
        <v>62400000</v>
      </c>
      <c r="C85" s="76" t="s">
        <v>10</v>
      </c>
      <c r="D85" s="30"/>
      <c r="E85" s="29">
        <f>+K85+Q85</f>
        <v>0</v>
      </c>
      <c r="F85" s="30"/>
      <c r="G85" s="29">
        <f>+M85+S85</f>
        <v>0</v>
      </c>
      <c r="H85" s="29"/>
      <c r="I85" s="43">
        <f t="shared" si="18"/>
        <v>0</v>
      </c>
      <c r="J85" s="29"/>
      <c r="K85" s="29">
        <f>IFERROR(-VLOOKUP($C85,#REF!,2,FALSE),0)</f>
        <v>0</v>
      </c>
      <c r="L85" s="29"/>
      <c r="M85" s="29">
        <f>IFERROR(-VLOOKUP($C85,#REF!,3,FALSE),0)</f>
        <v>0</v>
      </c>
      <c r="N85" s="29"/>
      <c r="O85" s="157">
        <f t="shared" si="19"/>
        <v>0</v>
      </c>
      <c r="P85" s="158"/>
      <c r="Q85" s="158">
        <f>IFERROR(-VLOOKUP('Presentació SEC_Telefèric'!$C85,#REF!,2,FALSE),0)</f>
        <v>0</v>
      </c>
      <c r="R85" s="159"/>
      <c r="S85" s="158">
        <f>IFERROR(-VLOOKUP('Presentació SEC_Telefèric'!$C85,#REF!,3,FALSE),0)</f>
        <v>0</v>
      </c>
      <c r="T85" s="159"/>
      <c r="U85" s="157">
        <f t="shared" si="20"/>
        <v>0</v>
      </c>
      <c r="V85" s="158"/>
      <c r="W85" s="160">
        <f t="shared" si="21"/>
        <v>0</v>
      </c>
    </row>
    <row r="86" spans="1:23" ht="15" hidden="1" customHeight="1" outlineLevel="2" x14ac:dyDescent="0.2">
      <c r="A86" s="6"/>
      <c r="B86" s="25" t="s">
        <v>95</v>
      </c>
      <c r="C86" s="88" t="s">
        <v>96</v>
      </c>
      <c r="D86" s="30"/>
      <c r="E86" s="72">
        <f>+E87</f>
        <v>0</v>
      </c>
      <c r="F86" s="30"/>
      <c r="G86" s="72">
        <f>+G87</f>
        <v>0</v>
      </c>
      <c r="H86" s="72"/>
      <c r="I86" s="73">
        <f t="shared" si="18"/>
        <v>0</v>
      </c>
      <c r="J86" s="72"/>
      <c r="K86" s="72">
        <f>+K87</f>
        <v>0</v>
      </c>
      <c r="L86" s="72"/>
      <c r="M86" s="72">
        <f>+M87</f>
        <v>0</v>
      </c>
      <c r="N86" s="72"/>
      <c r="O86" s="139">
        <f t="shared" si="19"/>
        <v>0</v>
      </c>
      <c r="P86" s="152"/>
      <c r="Q86" s="161">
        <f>+Q87</f>
        <v>0</v>
      </c>
      <c r="R86" s="152"/>
      <c r="S86" s="161">
        <f>+S87</f>
        <v>0</v>
      </c>
      <c r="T86" s="152"/>
      <c r="U86" s="162">
        <f t="shared" si="20"/>
        <v>0</v>
      </c>
      <c r="V86" s="152"/>
      <c r="W86" s="141">
        <f t="shared" si="21"/>
        <v>0</v>
      </c>
    </row>
    <row r="87" spans="1:23" ht="15" hidden="1" customHeight="1" outlineLevel="3" x14ac:dyDescent="0.2">
      <c r="A87" s="6"/>
      <c r="B87" s="11" t="str">
        <f>MID(C87,9,8)</f>
        <v>62600002</v>
      </c>
      <c r="C87" s="76" t="s">
        <v>17</v>
      </c>
      <c r="D87" s="30"/>
      <c r="E87" s="29">
        <f>+K87+Q87</f>
        <v>0</v>
      </c>
      <c r="F87" s="30"/>
      <c r="G87" s="29">
        <f>+M87+S87</f>
        <v>0</v>
      </c>
      <c r="H87" s="29"/>
      <c r="I87" s="43">
        <f t="shared" si="18"/>
        <v>0</v>
      </c>
      <c r="J87" s="29"/>
      <c r="K87" s="29">
        <f>IFERROR(-VLOOKUP($C87,#REF!,2,FALSE),0)</f>
        <v>0</v>
      </c>
      <c r="L87" s="29"/>
      <c r="M87" s="29">
        <f>IFERROR(-VLOOKUP($C87,#REF!,3,FALSE),0)</f>
        <v>0</v>
      </c>
      <c r="N87" s="29"/>
      <c r="O87" s="157">
        <f t="shared" si="19"/>
        <v>0</v>
      </c>
      <c r="P87" s="158"/>
      <c r="Q87" s="158">
        <f>IFERROR(-VLOOKUP('Presentació SEC_Telefèric'!$C87,#REF!,2,FALSE),0)</f>
        <v>0</v>
      </c>
      <c r="R87" s="159"/>
      <c r="S87" s="158">
        <f>IFERROR(-VLOOKUP('Presentació SEC_Telefèric'!$C87,#REF!,3,FALSE),0)</f>
        <v>0</v>
      </c>
      <c r="T87" s="159"/>
      <c r="U87" s="157">
        <f t="shared" si="20"/>
        <v>0</v>
      </c>
      <c r="V87" s="158"/>
      <c r="W87" s="160">
        <f t="shared" si="21"/>
        <v>0</v>
      </c>
    </row>
    <row r="88" spans="1:23" ht="15" hidden="1" customHeight="1" outlineLevel="2" x14ac:dyDescent="0.2">
      <c r="A88" s="6"/>
      <c r="B88" s="25" t="s">
        <v>97</v>
      </c>
      <c r="C88" s="88" t="s">
        <v>49</v>
      </c>
      <c r="D88" s="30"/>
      <c r="E88" s="72">
        <f>+E89</f>
        <v>0</v>
      </c>
      <c r="F88" s="30"/>
      <c r="G88" s="72">
        <f>+G89</f>
        <v>0</v>
      </c>
      <c r="H88" s="72"/>
      <c r="I88" s="73">
        <f t="shared" si="18"/>
        <v>0</v>
      </c>
      <c r="J88" s="72"/>
      <c r="K88" s="72">
        <f>+K89</f>
        <v>0</v>
      </c>
      <c r="L88" s="72"/>
      <c r="M88" s="72">
        <f>+M89</f>
        <v>0</v>
      </c>
      <c r="N88" s="72"/>
      <c r="O88" s="139">
        <f t="shared" si="19"/>
        <v>0</v>
      </c>
      <c r="P88" s="152"/>
      <c r="Q88" s="161">
        <f>+Q89</f>
        <v>0</v>
      </c>
      <c r="R88" s="152"/>
      <c r="S88" s="161">
        <f>+S89</f>
        <v>0</v>
      </c>
      <c r="T88" s="152"/>
      <c r="U88" s="162">
        <f t="shared" si="20"/>
        <v>0</v>
      </c>
      <c r="V88" s="152"/>
      <c r="W88" s="141">
        <f t="shared" si="21"/>
        <v>0</v>
      </c>
    </row>
    <row r="89" spans="1:23" ht="15" hidden="1" customHeight="1" outlineLevel="3" x14ac:dyDescent="0.2">
      <c r="A89" s="6"/>
      <c r="B89" s="27" t="str">
        <f t="shared" ref="B89:B110" si="28">MID(C89,9,8)</f>
        <v>62900002</v>
      </c>
      <c r="C89" s="76" t="s">
        <v>24</v>
      </c>
      <c r="D89" s="30"/>
      <c r="E89" s="29">
        <f>+K89+Q89</f>
        <v>0</v>
      </c>
      <c r="F89" s="30"/>
      <c r="G89" s="29">
        <f>+M89+S89</f>
        <v>0</v>
      </c>
      <c r="H89" s="29"/>
      <c r="I89" s="43">
        <f t="shared" si="18"/>
        <v>0</v>
      </c>
      <c r="J89" s="29"/>
      <c r="K89" s="29">
        <f>IFERROR(-VLOOKUP($C89,#REF!,2,FALSE),0)</f>
        <v>0</v>
      </c>
      <c r="L89" s="29"/>
      <c r="M89" s="29">
        <f>IFERROR(-VLOOKUP($C89,#REF!,3,FALSE),0)</f>
        <v>0</v>
      </c>
      <c r="N89" s="29"/>
      <c r="O89" s="157">
        <f t="shared" si="19"/>
        <v>0</v>
      </c>
      <c r="P89" s="158"/>
      <c r="Q89" s="158">
        <f>IFERROR(-VLOOKUP('Presentació SEC_Telefèric'!$C89,#REF!,2,FALSE),0)</f>
        <v>0</v>
      </c>
      <c r="R89" s="159"/>
      <c r="S89" s="158">
        <f>IFERROR(-VLOOKUP('Presentació SEC_Telefèric'!$C89,#REF!,3,FALSE),0)</f>
        <v>0</v>
      </c>
      <c r="T89" s="159"/>
      <c r="U89" s="157">
        <f t="shared" si="20"/>
        <v>0</v>
      </c>
      <c r="V89" s="158"/>
      <c r="W89" s="160">
        <f t="shared" si="21"/>
        <v>0</v>
      </c>
    </row>
    <row r="90" spans="1:23" ht="15" hidden="1" customHeight="1" outlineLevel="2" x14ac:dyDescent="0.2">
      <c r="A90" s="6"/>
      <c r="B90" s="26" t="s">
        <v>98</v>
      </c>
      <c r="C90" s="88" t="s">
        <v>99</v>
      </c>
      <c r="D90" s="30"/>
      <c r="E90" s="72">
        <f>SUM(E91:E93)</f>
        <v>0</v>
      </c>
      <c r="F90" s="30"/>
      <c r="G90" s="72">
        <f>SUM(G91:G93)</f>
        <v>0</v>
      </c>
      <c r="H90" s="72"/>
      <c r="I90" s="73">
        <f t="shared" si="18"/>
        <v>0</v>
      </c>
      <c r="J90" s="72"/>
      <c r="K90" s="72">
        <f>SUM(K91:K93)</f>
        <v>0</v>
      </c>
      <c r="L90" s="72"/>
      <c r="M90" s="72">
        <f>SUM(M91:M93)</f>
        <v>0</v>
      </c>
      <c r="N90" s="72"/>
      <c r="O90" s="139">
        <f t="shared" si="19"/>
        <v>0</v>
      </c>
      <c r="P90" s="152"/>
      <c r="Q90" s="161">
        <f>SUM(Q91:Q93)</f>
        <v>0</v>
      </c>
      <c r="R90" s="152"/>
      <c r="S90" s="161">
        <f>SUM(S91:S93)</f>
        <v>0</v>
      </c>
      <c r="T90" s="152"/>
      <c r="U90" s="162">
        <f t="shared" si="20"/>
        <v>0</v>
      </c>
      <c r="V90" s="152"/>
      <c r="W90" s="141">
        <f t="shared" si="21"/>
        <v>0</v>
      </c>
    </row>
    <row r="91" spans="1:23" ht="15" hidden="1" customHeight="1" outlineLevel="3" x14ac:dyDescent="0.2">
      <c r="A91" s="6"/>
      <c r="B91" s="27" t="str">
        <f t="shared" si="28"/>
        <v>62900000</v>
      </c>
      <c r="C91" s="76" t="s">
        <v>23</v>
      </c>
      <c r="D91" s="30"/>
      <c r="E91" s="29">
        <f>+K91+Q91</f>
        <v>0</v>
      </c>
      <c r="F91" s="30"/>
      <c r="G91" s="29">
        <f>+M91+S91</f>
        <v>0</v>
      </c>
      <c r="H91" s="29"/>
      <c r="I91" s="43">
        <f t="shared" si="18"/>
        <v>0</v>
      </c>
      <c r="J91" s="29"/>
      <c r="K91" s="29">
        <f>IFERROR(-VLOOKUP($C91,#REF!,2,FALSE),0)</f>
        <v>0</v>
      </c>
      <c r="L91" s="29"/>
      <c r="M91" s="29">
        <f>IFERROR(-VLOOKUP($C91,#REF!,3,FALSE),0)</f>
        <v>0</v>
      </c>
      <c r="N91" s="29"/>
      <c r="O91" s="157">
        <f t="shared" si="19"/>
        <v>0</v>
      </c>
      <c r="P91" s="158"/>
      <c r="Q91" s="158">
        <f>IFERROR(-VLOOKUP('Presentació SEC_Telefèric'!$C91,#REF!,2,FALSE),0)</f>
        <v>0</v>
      </c>
      <c r="R91" s="159"/>
      <c r="S91" s="158">
        <f>IFERROR(-VLOOKUP('Presentació SEC_Telefèric'!$C91,#REF!,3,FALSE),0)</f>
        <v>0</v>
      </c>
      <c r="T91" s="159"/>
      <c r="U91" s="157">
        <f t="shared" si="20"/>
        <v>0</v>
      </c>
      <c r="V91" s="158"/>
      <c r="W91" s="160">
        <f t="shared" si="21"/>
        <v>0</v>
      </c>
    </row>
    <row r="92" spans="1:23" ht="15" hidden="1" customHeight="1" outlineLevel="3" x14ac:dyDescent="0.2">
      <c r="A92" s="6"/>
      <c r="B92" s="27" t="str">
        <f>MID(C92,9,8)</f>
        <v>62900001</v>
      </c>
      <c r="C92" s="76" t="s">
        <v>100</v>
      </c>
      <c r="D92" s="30"/>
      <c r="E92" s="29">
        <f>+K92+Q92</f>
        <v>0</v>
      </c>
      <c r="F92" s="30"/>
      <c r="G92" s="29">
        <f>+M92+S92</f>
        <v>0</v>
      </c>
      <c r="H92" s="29"/>
      <c r="I92" s="43">
        <f t="shared" si="18"/>
        <v>0</v>
      </c>
      <c r="J92" s="29"/>
      <c r="K92" s="29">
        <f>IFERROR(-VLOOKUP($C92,#REF!,2,FALSE),0)</f>
        <v>0</v>
      </c>
      <c r="L92" s="29"/>
      <c r="M92" s="29">
        <f>IFERROR(-VLOOKUP($C92,#REF!,3,FALSE),0)</f>
        <v>0</v>
      </c>
      <c r="N92" s="29"/>
      <c r="O92" s="157">
        <f t="shared" si="19"/>
        <v>0</v>
      </c>
      <c r="P92" s="158"/>
      <c r="Q92" s="158">
        <f>IFERROR(-VLOOKUP('Presentació SEC_Telefèric'!$C92,#REF!,2,FALSE),0)</f>
        <v>0</v>
      </c>
      <c r="R92" s="159"/>
      <c r="S92" s="158">
        <f>IFERROR(-VLOOKUP('Presentació SEC_Telefèric'!$C92,#REF!,3,FALSE),0)</f>
        <v>0</v>
      </c>
      <c r="T92" s="159"/>
      <c r="U92" s="157">
        <f t="shared" si="20"/>
        <v>0</v>
      </c>
      <c r="V92" s="158"/>
      <c r="W92" s="160">
        <f t="shared" si="21"/>
        <v>0</v>
      </c>
    </row>
    <row r="93" spans="1:23" ht="15" hidden="1" customHeight="1" outlineLevel="3" x14ac:dyDescent="0.2">
      <c r="A93" s="6"/>
      <c r="B93" s="27" t="str">
        <f t="shared" si="28"/>
        <v>62900004</v>
      </c>
      <c r="C93" s="76" t="s">
        <v>25</v>
      </c>
      <c r="D93" s="30"/>
      <c r="E93" s="29">
        <f>+K93+Q93</f>
        <v>0</v>
      </c>
      <c r="F93" s="30"/>
      <c r="G93" s="29">
        <f>+M93+S93</f>
        <v>0</v>
      </c>
      <c r="H93" s="29"/>
      <c r="I93" s="43">
        <f t="shared" si="18"/>
        <v>0</v>
      </c>
      <c r="J93" s="29"/>
      <c r="K93" s="29">
        <f>IFERROR(-VLOOKUP($C93,#REF!,2,FALSE),0)</f>
        <v>0</v>
      </c>
      <c r="L93" s="29"/>
      <c r="M93" s="29">
        <f>IFERROR(-VLOOKUP($C93,#REF!,3,FALSE),0)</f>
        <v>0</v>
      </c>
      <c r="N93" s="29"/>
      <c r="O93" s="157">
        <f t="shared" si="19"/>
        <v>0</v>
      </c>
      <c r="P93" s="158"/>
      <c r="Q93" s="158">
        <f>IFERROR(-VLOOKUP('Presentació SEC_Telefèric'!$C93,#REF!,2,FALSE),0)</f>
        <v>0</v>
      </c>
      <c r="R93" s="159"/>
      <c r="S93" s="158">
        <f>IFERROR(-VLOOKUP('Presentació SEC_Telefèric'!$C93,#REF!,3,FALSE),0)</f>
        <v>0</v>
      </c>
      <c r="T93" s="159"/>
      <c r="U93" s="157">
        <f t="shared" si="20"/>
        <v>0</v>
      </c>
      <c r="V93" s="158"/>
      <c r="W93" s="160">
        <f t="shared" si="21"/>
        <v>0</v>
      </c>
    </row>
    <row r="94" spans="1:23" ht="15" hidden="1" customHeight="1" outlineLevel="2" x14ac:dyDescent="0.2">
      <c r="A94" s="6"/>
      <c r="B94" s="26" t="s">
        <v>133</v>
      </c>
      <c r="C94" s="88" t="s">
        <v>53</v>
      </c>
      <c r="D94" s="30"/>
      <c r="E94" s="72">
        <f>SUM(E95:E95)</f>
        <v>0</v>
      </c>
      <c r="F94" s="30"/>
      <c r="G94" s="72">
        <f>SUM(G95:G95)</f>
        <v>0</v>
      </c>
      <c r="H94" s="72"/>
      <c r="I94" s="73">
        <f t="shared" si="18"/>
        <v>0</v>
      </c>
      <c r="J94" s="72"/>
      <c r="K94" s="72">
        <f>SUM(K95:K95)</f>
        <v>0</v>
      </c>
      <c r="L94" s="72"/>
      <c r="M94" s="72">
        <f>SUM(M95:M95)</f>
        <v>0</v>
      </c>
      <c r="N94" s="72"/>
      <c r="O94" s="139">
        <f t="shared" si="19"/>
        <v>0</v>
      </c>
      <c r="P94" s="152"/>
      <c r="Q94" s="161">
        <f>SUM(Q95:Q95)</f>
        <v>0</v>
      </c>
      <c r="R94" s="152"/>
      <c r="S94" s="161">
        <f>SUM(S95:S95)</f>
        <v>0</v>
      </c>
      <c r="T94" s="152"/>
      <c r="U94" s="162">
        <f t="shared" si="20"/>
        <v>0</v>
      </c>
      <c r="V94" s="152"/>
      <c r="W94" s="141">
        <f t="shared" si="21"/>
        <v>0</v>
      </c>
    </row>
    <row r="95" spans="1:23" ht="15" hidden="1" customHeight="1" outlineLevel="3" x14ac:dyDescent="0.2">
      <c r="A95" s="6"/>
      <c r="B95" s="27" t="str">
        <f t="shared" si="28"/>
        <v>62600016</v>
      </c>
      <c r="C95" s="76" t="s">
        <v>132</v>
      </c>
      <c r="D95" s="30"/>
      <c r="E95" s="29">
        <f>+K95+Q95</f>
        <v>0</v>
      </c>
      <c r="F95" s="30"/>
      <c r="G95" s="29">
        <f>+M95+S95</f>
        <v>0</v>
      </c>
      <c r="H95" s="29"/>
      <c r="I95" s="43">
        <f t="shared" si="18"/>
        <v>0</v>
      </c>
      <c r="J95" s="29"/>
      <c r="K95" s="29">
        <f>IFERROR(-VLOOKUP($C95,#REF!,2,FALSE),0)</f>
        <v>0</v>
      </c>
      <c r="L95" s="29"/>
      <c r="M95" s="29">
        <f>IFERROR(-VLOOKUP($C95,#REF!,3,FALSE),0)</f>
        <v>0</v>
      </c>
      <c r="N95" s="29"/>
      <c r="O95" s="157">
        <f t="shared" si="19"/>
        <v>0</v>
      </c>
      <c r="P95" s="158"/>
      <c r="Q95" s="158">
        <f>IFERROR(-VLOOKUP('Presentació SEC_Telefèric'!$C95,#REF!,2,FALSE),0)</f>
        <v>0</v>
      </c>
      <c r="R95" s="159"/>
      <c r="S95" s="158">
        <f>IFERROR(-VLOOKUP('Presentació SEC_Telefèric'!$C95,#REF!,3,FALSE),0)</f>
        <v>0</v>
      </c>
      <c r="T95" s="159"/>
      <c r="U95" s="157">
        <f t="shared" si="20"/>
        <v>0</v>
      </c>
      <c r="V95" s="158"/>
      <c r="W95" s="160">
        <f t="shared" si="21"/>
        <v>0</v>
      </c>
    </row>
    <row r="96" spans="1:23" ht="15" hidden="1" customHeight="1" outlineLevel="2" x14ac:dyDescent="0.2">
      <c r="A96" s="6"/>
      <c r="B96" s="26" t="s">
        <v>139</v>
      </c>
      <c r="C96" s="88" t="s">
        <v>101</v>
      </c>
      <c r="D96" s="30"/>
      <c r="E96" s="72">
        <f>SUM(E97:E97)</f>
        <v>0</v>
      </c>
      <c r="F96" s="30"/>
      <c r="G96" s="72">
        <f>SUM(G97:G97)</f>
        <v>0</v>
      </c>
      <c r="H96" s="72"/>
      <c r="I96" s="73">
        <f t="shared" si="18"/>
        <v>0</v>
      </c>
      <c r="J96" s="72"/>
      <c r="K96" s="72">
        <f>SUM(K97:K97)</f>
        <v>0</v>
      </c>
      <c r="L96" s="72"/>
      <c r="M96" s="72">
        <f>SUM(M97:M97)</f>
        <v>0</v>
      </c>
      <c r="N96" s="72"/>
      <c r="O96" s="139">
        <f t="shared" si="19"/>
        <v>0</v>
      </c>
      <c r="P96" s="152"/>
      <c r="Q96" s="161">
        <f>SUM(Q97:Q97)</f>
        <v>0</v>
      </c>
      <c r="R96" s="152"/>
      <c r="S96" s="161">
        <f>SUM(S97:S97)</f>
        <v>0</v>
      </c>
      <c r="T96" s="152"/>
      <c r="U96" s="162">
        <f t="shared" si="20"/>
        <v>0</v>
      </c>
      <c r="V96" s="152"/>
      <c r="W96" s="141">
        <f t="shared" si="21"/>
        <v>0</v>
      </c>
    </row>
    <row r="97" spans="1:23" ht="15" hidden="1" customHeight="1" outlineLevel="3" x14ac:dyDescent="0.2">
      <c r="A97" s="6"/>
      <c r="B97" s="27" t="str">
        <f>MID(C97,9,8)</f>
        <v>62600033</v>
      </c>
      <c r="C97" s="76" t="s">
        <v>102</v>
      </c>
      <c r="D97" s="30"/>
      <c r="E97" s="29">
        <f>+K97+Q97</f>
        <v>0</v>
      </c>
      <c r="F97" s="30"/>
      <c r="G97" s="29">
        <f>+M97+S97</f>
        <v>0</v>
      </c>
      <c r="H97" s="29"/>
      <c r="I97" s="43">
        <f t="shared" si="18"/>
        <v>0</v>
      </c>
      <c r="J97" s="29"/>
      <c r="K97" s="29">
        <f>IFERROR(-VLOOKUP($C97,#REF!,2,FALSE),0)</f>
        <v>0</v>
      </c>
      <c r="L97" s="29"/>
      <c r="M97" s="29">
        <f>IFERROR(-VLOOKUP($C97,#REF!,3,FALSE),0)</f>
        <v>0</v>
      </c>
      <c r="N97" s="29"/>
      <c r="O97" s="157">
        <f t="shared" si="19"/>
        <v>0</v>
      </c>
      <c r="P97" s="158"/>
      <c r="Q97" s="158">
        <f>IFERROR(-VLOOKUP('Presentació SEC_Telefèric'!$C97,#REF!,2,FALSE),0)</f>
        <v>0</v>
      </c>
      <c r="R97" s="159"/>
      <c r="S97" s="158">
        <f>IFERROR(-VLOOKUP('Presentació SEC_Telefèric'!$C97,#REF!,3,FALSE),0)</f>
        <v>0</v>
      </c>
      <c r="T97" s="159"/>
      <c r="U97" s="157">
        <f t="shared" si="20"/>
        <v>0</v>
      </c>
      <c r="V97" s="158"/>
      <c r="W97" s="160">
        <f t="shared" si="21"/>
        <v>0</v>
      </c>
    </row>
    <row r="98" spans="1:23" ht="15" hidden="1" customHeight="1" outlineLevel="2" x14ac:dyDescent="0.2">
      <c r="A98" s="6"/>
      <c r="B98" s="25"/>
      <c r="C98" s="88" t="s">
        <v>103</v>
      </c>
      <c r="D98" s="30"/>
      <c r="E98" s="72">
        <f>SUM(E99:E107)</f>
        <v>0</v>
      </c>
      <c r="F98" s="30"/>
      <c r="G98" s="72" t="e">
        <f>SUM(G99:G107)</f>
        <v>#REF!</v>
      </c>
      <c r="H98" s="72"/>
      <c r="I98" s="73">
        <f t="shared" si="18"/>
        <v>0</v>
      </c>
      <c r="J98" s="72"/>
      <c r="K98" s="72">
        <f>SUM(K99:K107)</f>
        <v>0</v>
      </c>
      <c r="L98" s="72"/>
      <c r="M98" s="72" t="e">
        <f>SUM(M99:M107)</f>
        <v>#REF!</v>
      </c>
      <c r="N98" s="72"/>
      <c r="O98" s="139">
        <f t="shared" si="19"/>
        <v>0</v>
      </c>
      <c r="P98" s="152"/>
      <c r="Q98" s="161">
        <f>SUM(Q99:Q107)</f>
        <v>0</v>
      </c>
      <c r="R98" s="152"/>
      <c r="S98" s="161" t="e">
        <f>SUM(S99:S107)</f>
        <v>#REF!</v>
      </c>
      <c r="T98" s="152"/>
      <c r="U98" s="162">
        <f t="shared" si="20"/>
        <v>0</v>
      </c>
      <c r="V98" s="152"/>
      <c r="W98" s="141" t="e">
        <f t="shared" si="21"/>
        <v>#REF!</v>
      </c>
    </row>
    <row r="99" spans="1:23" s="14" customFormat="1" ht="15" hidden="1" customHeight="1" outlineLevel="3" x14ac:dyDescent="0.2">
      <c r="B99" s="27" t="str">
        <f t="shared" si="28"/>
        <v>62300001</v>
      </c>
      <c r="C99" s="76" t="s">
        <v>104</v>
      </c>
      <c r="D99" s="28"/>
      <c r="E99" s="29">
        <f t="shared" ref="E99:E107" si="29">K99+Q99</f>
        <v>0</v>
      </c>
      <c r="F99" s="28"/>
      <c r="G99" s="29">
        <f t="shared" ref="G99:G107" si="30">M99+S99</f>
        <v>0</v>
      </c>
      <c r="H99" s="29"/>
      <c r="I99" s="43">
        <f t="shared" si="18"/>
        <v>0</v>
      </c>
      <c r="J99" s="29"/>
      <c r="K99" s="29">
        <f>IFERROR(-VLOOKUP($C99,#REF!,2,FALSE),0)</f>
        <v>0</v>
      </c>
      <c r="L99" s="29"/>
      <c r="M99" s="29">
        <f>IFERROR(-VLOOKUP($C99,#REF!,3,FALSE),0)</f>
        <v>0</v>
      </c>
      <c r="N99" s="29"/>
      <c r="O99" s="157">
        <f t="shared" si="19"/>
        <v>0</v>
      </c>
      <c r="P99" s="158"/>
      <c r="Q99" s="158">
        <f>IFERROR(-VLOOKUP('Presentació SEC_Telefèric'!$C99,#REF!,2,FALSE),0)</f>
        <v>0</v>
      </c>
      <c r="R99" s="159"/>
      <c r="S99" s="158">
        <f>IFERROR(-VLOOKUP('Presentació SEC_Telefèric'!$C99,#REF!,3,FALSE),0)</f>
        <v>0</v>
      </c>
      <c r="T99" s="159"/>
      <c r="U99" s="157">
        <f t="shared" si="20"/>
        <v>0</v>
      </c>
      <c r="V99" s="158"/>
      <c r="W99" s="160">
        <f t="shared" si="21"/>
        <v>0</v>
      </c>
    </row>
    <row r="100" spans="1:23" s="14" customFormat="1" ht="15" hidden="1" customHeight="1" outlineLevel="3" x14ac:dyDescent="0.2">
      <c r="B100" s="27" t="str">
        <f t="shared" si="28"/>
        <v>62600006</v>
      </c>
      <c r="C100" s="76" t="s">
        <v>26</v>
      </c>
      <c r="D100" s="28"/>
      <c r="E100" s="29">
        <f t="shared" si="29"/>
        <v>0</v>
      </c>
      <c r="F100" s="28"/>
      <c r="G100" s="29" t="e">
        <f t="shared" si="30"/>
        <v>#REF!</v>
      </c>
      <c r="H100" s="29"/>
      <c r="I100" s="43">
        <f t="shared" si="18"/>
        <v>0</v>
      </c>
      <c r="J100" s="29"/>
      <c r="K100" s="29">
        <f>IFERROR(-VLOOKUP($C100,#REF!,2,FALSE),0)</f>
        <v>0</v>
      </c>
      <c r="L100" s="29"/>
      <c r="M100" s="71" t="e">
        <f>+#REF!</f>
        <v>#REF!</v>
      </c>
      <c r="N100" s="29"/>
      <c r="O100" s="157">
        <f t="shared" si="19"/>
        <v>0</v>
      </c>
      <c r="P100" s="158"/>
      <c r="Q100" s="158">
        <f>IFERROR(-VLOOKUP('Presentació SEC_Telefèric'!$C100,#REF!,2,FALSE),0)</f>
        <v>0</v>
      </c>
      <c r="R100" s="159"/>
      <c r="S100" s="158">
        <f>IFERROR(-VLOOKUP('Presentació SEC_Telefèric'!$C100,#REF!,3,FALSE),0)</f>
        <v>0</v>
      </c>
      <c r="T100" s="159"/>
      <c r="U100" s="157">
        <f t="shared" si="20"/>
        <v>0</v>
      </c>
      <c r="V100" s="158"/>
      <c r="W100" s="160" t="e">
        <f t="shared" si="21"/>
        <v>#REF!</v>
      </c>
    </row>
    <row r="101" spans="1:23" s="14" customFormat="1" ht="15" hidden="1" customHeight="1" outlineLevel="3" x14ac:dyDescent="0.2">
      <c r="B101" s="27" t="str">
        <f t="shared" si="28"/>
        <v>62600007</v>
      </c>
      <c r="C101" s="76" t="s">
        <v>27</v>
      </c>
      <c r="D101" s="28"/>
      <c r="E101" s="29">
        <f t="shared" si="29"/>
        <v>0</v>
      </c>
      <c r="F101" s="28"/>
      <c r="G101" s="29" t="e">
        <f t="shared" si="30"/>
        <v>#REF!</v>
      </c>
      <c r="H101" s="29"/>
      <c r="I101" s="43">
        <f t="shared" si="18"/>
        <v>0</v>
      </c>
      <c r="J101" s="29"/>
      <c r="K101" s="29">
        <f>IFERROR(-VLOOKUP($C101,#REF!,2,FALSE),0)</f>
        <v>0</v>
      </c>
      <c r="L101" s="29"/>
      <c r="M101" s="71" t="e">
        <f>+#REF!</f>
        <v>#REF!</v>
      </c>
      <c r="N101" s="29"/>
      <c r="O101" s="157">
        <f t="shared" si="19"/>
        <v>0</v>
      </c>
      <c r="P101" s="158"/>
      <c r="Q101" s="158">
        <f>IFERROR(-VLOOKUP('Presentació SEC_Telefèric'!$C101,#REF!,2,FALSE),0)</f>
        <v>0</v>
      </c>
      <c r="R101" s="159"/>
      <c r="S101" s="158">
        <f>IFERROR(-VLOOKUP('Presentació SEC_Telefèric'!$C101,#REF!,3,FALSE),0)</f>
        <v>0</v>
      </c>
      <c r="T101" s="159"/>
      <c r="U101" s="157">
        <f t="shared" si="20"/>
        <v>0</v>
      </c>
      <c r="V101" s="158"/>
      <c r="W101" s="160" t="e">
        <f t="shared" si="21"/>
        <v>#REF!</v>
      </c>
    </row>
    <row r="102" spans="1:23" s="14" customFormat="1" ht="15" hidden="1" customHeight="1" outlineLevel="3" x14ac:dyDescent="0.2">
      <c r="B102" s="27" t="str">
        <f t="shared" si="28"/>
        <v>62600022</v>
      </c>
      <c r="C102" s="76" t="s">
        <v>50</v>
      </c>
      <c r="D102" s="28"/>
      <c r="E102" s="29">
        <f t="shared" si="29"/>
        <v>0</v>
      </c>
      <c r="F102" s="28"/>
      <c r="G102" s="29" t="e">
        <f t="shared" si="30"/>
        <v>#REF!</v>
      </c>
      <c r="H102" s="29"/>
      <c r="I102" s="43">
        <f t="shared" si="18"/>
        <v>0</v>
      </c>
      <c r="J102" s="29"/>
      <c r="K102" s="29">
        <f>IFERROR(-VLOOKUP($C102,#REF!,2,FALSE),0)</f>
        <v>0</v>
      </c>
      <c r="L102" s="29"/>
      <c r="M102" s="29">
        <f>IFERROR(-VLOOKUP($C102,#REF!,3,FALSE),0)</f>
        <v>0</v>
      </c>
      <c r="N102" s="29"/>
      <c r="O102" s="157">
        <f t="shared" si="19"/>
        <v>0</v>
      </c>
      <c r="P102" s="158"/>
      <c r="Q102" s="158">
        <f>IFERROR(-VLOOKUP('Presentació SEC_Telefèric'!$C102,#REF!,2,FALSE),0)</f>
        <v>0</v>
      </c>
      <c r="R102" s="159"/>
      <c r="S102" s="158" t="e">
        <f>+#REF!</f>
        <v>#REF!</v>
      </c>
      <c r="T102" s="159"/>
      <c r="U102" s="157">
        <f t="shared" si="20"/>
        <v>0</v>
      </c>
      <c r="V102" s="158"/>
      <c r="W102" s="160">
        <f t="shared" si="21"/>
        <v>0</v>
      </c>
    </row>
    <row r="103" spans="1:23" s="14" customFormat="1" ht="15" hidden="1" customHeight="1" outlineLevel="3" x14ac:dyDescent="0.2">
      <c r="B103" s="27" t="str">
        <f t="shared" si="28"/>
        <v>62900003</v>
      </c>
      <c r="C103" s="76" t="s">
        <v>28</v>
      </c>
      <c r="D103" s="28"/>
      <c r="E103" s="29">
        <f t="shared" si="29"/>
        <v>0</v>
      </c>
      <c r="F103" s="28"/>
      <c r="G103" s="29">
        <f t="shared" si="30"/>
        <v>0</v>
      </c>
      <c r="H103" s="29"/>
      <c r="I103" s="43">
        <f t="shared" si="18"/>
        <v>0</v>
      </c>
      <c r="J103" s="29"/>
      <c r="K103" s="29">
        <f>IFERROR(-VLOOKUP($C103,#REF!,2,FALSE),0)</f>
        <v>0</v>
      </c>
      <c r="L103" s="29"/>
      <c r="M103" s="29">
        <f>IFERROR(-VLOOKUP($C103,#REF!,3,FALSE),0)</f>
        <v>0</v>
      </c>
      <c r="N103" s="29"/>
      <c r="O103" s="157">
        <f t="shared" si="19"/>
        <v>0</v>
      </c>
      <c r="P103" s="158"/>
      <c r="Q103" s="158">
        <f>IFERROR(-VLOOKUP('Presentació SEC_Telefèric'!$C103,#REF!,2,FALSE),0)</f>
        <v>0</v>
      </c>
      <c r="R103" s="159"/>
      <c r="S103" s="158">
        <f>IFERROR(-VLOOKUP('Presentació SEC_Telefèric'!$C103,#REF!,3,FALSE),0)</f>
        <v>0</v>
      </c>
      <c r="T103" s="159"/>
      <c r="U103" s="157">
        <f t="shared" si="20"/>
        <v>0</v>
      </c>
      <c r="V103" s="158"/>
      <c r="W103" s="160">
        <f t="shared" si="21"/>
        <v>0</v>
      </c>
    </row>
    <row r="104" spans="1:23" s="14" customFormat="1" ht="15" hidden="1" customHeight="1" outlineLevel="3" x14ac:dyDescent="0.2">
      <c r="B104" s="27" t="str">
        <f t="shared" si="28"/>
        <v>62900006</v>
      </c>
      <c r="C104" s="76" t="s">
        <v>105</v>
      </c>
      <c r="D104" s="28"/>
      <c r="E104" s="29">
        <f t="shared" si="29"/>
        <v>0</v>
      </c>
      <c r="F104" s="28"/>
      <c r="G104" s="29">
        <f t="shared" si="30"/>
        <v>0</v>
      </c>
      <c r="H104" s="29"/>
      <c r="I104" s="43">
        <f t="shared" si="18"/>
        <v>0</v>
      </c>
      <c r="J104" s="29"/>
      <c r="K104" s="29">
        <f>IFERROR(-VLOOKUP($C104,#REF!,2,FALSE),0)</f>
        <v>0</v>
      </c>
      <c r="L104" s="29"/>
      <c r="M104" s="29">
        <f>IFERROR(-VLOOKUP($C104,#REF!,3,FALSE),0)</f>
        <v>0</v>
      </c>
      <c r="N104" s="29"/>
      <c r="O104" s="157">
        <f t="shared" si="19"/>
        <v>0</v>
      </c>
      <c r="P104" s="158"/>
      <c r="Q104" s="158">
        <f>IFERROR(-VLOOKUP('Presentació SEC_Telefèric'!$C104,#REF!,2,FALSE),0)</f>
        <v>0</v>
      </c>
      <c r="R104" s="159"/>
      <c r="S104" s="158">
        <f>IFERROR(-VLOOKUP('Presentació SEC_Telefèric'!$C104,#REF!,3,FALSE),0)</f>
        <v>0</v>
      </c>
      <c r="T104" s="159"/>
      <c r="U104" s="157">
        <f t="shared" si="20"/>
        <v>0</v>
      </c>
      <c r="V104" s="158"/>
      <c r="W104" s="160">
        <f t="shared" si="21"/>
        <v>0</v>
      </c>
    </row>
    <row r="105" spans="1:23" s="14" customFormat="1" ht="15" hidden="1" customHeight="1" outlineLevel="3" x14ac:dyDescent="0.2">
      <c r="B105" s="27" t="str">
        <f t="shared" si="28"/>
        <v>62900008</v>
      </c>
      <c r="C105" s="76" t="s">
        <v>29</v>
      </c>
      <c r="D105" s="28"/>
      <c r="E105" s="29">
        <f t="shared" si="29"/>
        <v>0</v>
      </c>
      <c r="F105" s="28"/>
      <c r="G105" s="29">
        <f t="shared" si="30"/>
        <v>0</v>
      </c>
      <c r="H105" s="29"/>
      <c r="I105" s="43">
        <f t="shared" si="18"/>
        <v>0</v>
      </c>
      <c r="J105" s="29"/>
      <c r="K105" s="29">
        <f>IFERROR(-VLOOKUP($C105,#REF!,2,FALSE),0)</f>
        <v>0</v>
      </c>
      <c r="L105" s="29"/>
      <c r="M105" s="29">
        <f>IFERROR(-VLOOKUP($C105,#REF!,3,FALSE),0)</f>
        <v>0</v>
      </c>
      <c r="N105" s="29"/>
      <c r="O105" s="157">
        <f t="shared" si="19"/>
        <v>0</v>
      </c>
      <c r="P105" s="158"/>
      <c r="Q105" s="158">
        <f>IFERROR(-VLOOKUP('Presentació SEC_Telefèric'!$C105,#REF!,2,FALSE),0)</f>
        <v>0</v>
      </c>
      <c r="R105" s="159"/>
      <c r="S105" s="158">
        <f>IFERROR(-VLOOKUP('Presentació SEC_Telefèric'!$C105,#REF!,3,FALSE),0)</f>
        <v>0</v>
      </c>
      <c r="T105" s="159"/>
      <c r="U105" s="157">
        <f t="shared" si="20"/>
        <v>0</v>
      </c>
      <c r="V105" s="158"/>
      <c r="W105" s="160">
        <f t="shared" si="21"/>
        <v>0</v>
      </c>
    </row>
    <row r="106" spans="1:23" s="14" customFormat="1" ht="15" hidden="1" customHeight="1" outlineLevel="3" x14ac:dyDescent="0.2">
      <c r="B106" s="27" t="str">
        <f t="shared" si="28"/>
        <v>62900012</v>
      </c>
      <c r="C106" s="76" t="s">
        <v>106</v>
      </c>
      <c r="D106" s="28"/>
      <c r="E106" s="29">
        <f t="shared" si="29"/>
        <v>0</v>
      </c>
      <c r="F106" s="28"/>
      <c r="G106" s="29">
        <f t="shared" si="30"/>
        <v>0</v>
      </c>
      <c r="H106" s="29"/>
      <c r="I106" s="43">
        <f t="shared" si="18"/>
        <v>0</v>
      </c>
      <c r="J106" s="29"/>
      <c r="K106" s="29">
        <f>IFERROR(-VLOOKUP($C106,#REF!,2,FALSE),0)</f>
        <v>0</v>
      </c>
      <c r="L106" s="29"/>
      <c r="M106" s="29">
        <f>IFERROR(-VLOOKUP($C106,#REF!,3,FALSE),0)</f>
        <v>0</v>
      </c>
      <c r="N106" s="29"/>
      <c r="O106" s="157">
        <f t="shared" si="19"/>
        <v>0</v>
      </c>
      <c r="P106" s="158"/>
      <c r="Q106" s="158">
        <f>IFERROR(-VLOOKUP('Presentació SEC_Telefèric'!$C106,#REF!,2,FALSE),0)</f>
        <v>0</v>
      </c>
      <c r="R106" s="159"/>
      <c r="S106" s="158">
        <f>IFERROR(-VLOOKUP('Presentació SEC_Telefèric'!$C106,#REF!,3,FALSE),0)</f>
        <v>0</v>
      </c>
      <c r="T106" s="159"/>
      <c r="U106" s="157">
        <f t="shared" si="20"/>
        <v>0</v>
      </c>
      <c r="V106" s="158"/>
      <c r="W106" s="160">
        <f t="shared" si="21"/>
        <v>0</v>
      </c>
    </row>
    <row r="107" spans="1:23" s="14" customFormat="1" ht="15" hidden="1" customHeight="1" outlineLevel="3" x14ac:dyDescent="0.2">
      <c r="B107" s="27" t="str">
        <f t="shared" si="28"/>
        <v>62900018</v>
      </c>
      <c r="C107" s="76" t="s">
        <v>30</v>
      </c>
      <c r="D107" s="28"/>
      <c r="E107" s="29">
        <f t="shared" si="29"/>
        <v>0</v>
      </c>
      <c r="F107" s="28"/>
      <c r="G107" s="29">
        <f t="shared" si="30"/>
        <v>0</v>
      </c>
      <c r="H107" s="29"/>
      <c r="I107" s="43">
        <f t="shared" si="18"/>
        <v>0</v>
      </c>
      <c r="J107" s="29"/>
      <c r="K107" s="29">
        <f>IFERROR(-VLOOKUP($C107,#REF!,2,FALSE),0)</f>
        <v>0</v>
      </c>
      <c r="L107" s="29"/>
      <c r="M107" s="29">
        <f>IFERROR(-VLOOKUP($C107,#REF!,3,FALSE),0)</f>
        <v>0</v>
      </c>
      <c r="N107" s="29"/>
      <c r="O107" s="157">
        <f t="shared" si="19"/>
        <v>0</v>
      </c>
      <c r="P107" s="158"/>
      <c r="Q107" s="158">
        <f>IFERROR(-VLOOKUP('Presentació SEC_Telefèric'!$C107,#REF!,2,FALSE),0)</f>
        <v>0</v>
      </c>
      <c r="R107" s="159"/>
      <c r="S107" s="158">
        <f>IFERROR(-VLOOKUP('Presentació SEC_Telefèric'!$C107,#REF!,3,FALSE),0)</f>
        <v>0</v>
      </c>
      <c r="T107" s="159"/>
      <c r="U107" s="157">
        <f t="shared" si="20"/>
        <v>0</v>
      </c>
      <c r="V107" s="158"/>
      <c r="W107" s="160">
        <f t="shared" si="21"/>
        <v>0</v>
      </c>
    </row>
    <row r="108" spans="1:23" ht="15" customHeight="1" collapsed="1" x14ac:dyDescent="0.2">
      <c r="A108" s="6"/>
      <c r="B108" s="33">
        <v>63</v>
      </c>
      <c r="C108" s="88" t="s">
        <v>41</v>
      </c>
      <c r="D108" s="30"/>
      <c r="E108" s="72">
        <f>SUM(E109:E110)</f>
        <v>0</v>
      </c>
      <c r="F108" s="30"/>
      <c r="G108" s="72">
        <f>SUM(G109:G110)</f>
        <v>0</v>
      </c>
      <c r="H108" s="72"/>
      <c r="I108" s="73">
        <f t="shared" si="18"/>
        <v>0</v>
      </c>
      <c r="J108" s="72"/>
      <c r="K108" s="72">
        <f>SUM(K109:K110)</f>
        <v>0</v>
      </c>
      <c r="L108" s="72"/>
      <c r="M108" s="72">
        <f>SUM(M109:M110)</f>
        <v>0</v>
      </c>
      <c r="N108" s="72"/>
      <c r="O108" s="139">
        <f t="shared" si="19"/>
        <v>0</v>
      </c>
      <c r="P108" s="152"/>
      <c r="Q108" s="153">
        <f>SUM(Q109:Q110)</f>
        <v>0</v>
      </c>
      <c r="R108" s="152"/>
      <c r="S108" s="153">
        <f>SUM(S109:S110)</f>
        <v>0</v>
      </c>
      <c r="T108" s="152"/>
      <c r="U108" s="154">
        <f t="shared" si="20"/>
        <v>0</v>
      </c>
      <c r="V108" s="152"/>
      <c r="W108" s="141">
        <f t="shared" si="21"/>
        <v>0</v>
      </c>
    </row>
    <row r="109" spans="1:23" s="14" customFormat="1" ht="15" hidden="1" customHeight="1" outlineLevel="1" x14ac:dyDescent="0.2">
      <c r="B109" s="11" t="str">
        <f t="shared" si="28"/>
        <v>63100004</v>
      </c>
      <c r="C109" s="76" t="s">
        <v>31</v>
      </c>
      <c r="D109" s="28"/>
      <c r="E109" s="29">
        <f>K109+Q109</f>
        <v>0</v>
      </c>
      <c r="F109" s="28"/>
      <c r="G109" s="29">
        <f>M109+S109</f>
        <v>0</v>
      </c>
      <c r="H109" s="29"/>
      <c r="I109" s="43">
        <f t="shared" si="18"/>
        <v>0</v>
      </c>
      <c r="J109" s="29"/>
      <c r="K109" s="29">
        <f>IFERROR(-VLOOKUP($C109,#REF!,2,FALSE),0)</f>
        <v>0</v>
      </c>
      <c r="L109" s="29"/>
      <c r="M109" s="29">
        <f>IFERROR(-VLOOKUP($C109,#REF!,3,FALSE),0)</f>
        <v>0</v>
      </c>
      <c r="N109" s="29"/>
      <c r="O109" s="43">
        <f t="shared" si="19"/>
        <v>0</v>
      </c>
      <c r="P109" s="29"/>
      <c r="Q109" s="29">
        <f>IFERROR(-VLOOKUP('Presentació SEC_Telefèric'!$C109,#REF!,2,FALSE),0)</f>
        <v>0</v>
      </c>
      <c r="R109" s="13"/>
      <c r="S109" s="29">
        <f>IFERROR(-VLOOKUP('Presentació SEC_Telefèric'!$C109,#REF!,3,FALSE),0)</f>
        <v>0</v>
      </c>
      <c r="T109" s="13"/>
      <c r="U109" s="43">
        <f t="shared" si="20"/>
        <v>0</v>
      </c>
      <c r="V109" s="29"/>
      <c r="W109" s="97">
        <f t="shared" si="21"/>
        <v>0</v>
      </c>
    </row>
    <row r="110" spans="1:23" s="14" customFormat="1" ht="15" hidden="1" customHeight="1" outlineLevel="1" x14ac:dyDescent="0.2">
      <c r="B110" s="11" t="str">
        <f t="shared" si="28"/>
        <v>63100005</v>
      </c>
      <c r="C110" s="76" t="s">
        <v>32</v>
      </c>
      <c r="D110" s="28"/>
      <c r="E110" s="29">
        <f>K110+Q110</f>
        <v>0</v>
      </c>
      <c r="F110" s="28"/>
      <c r="G110" s="29">
        <f>M110+S110</f>
        <v>0</v>
      </c>
      <c r="H110" s="29"/>
      <c r="I110" s="43">
        <f t="shared" ref="I110:I115" si="31">IFERROR((G110-E110)/G110,0)</f>
        <v>0</v>
      </c>
      <c r="J110" s="29"/>
      <c r="K110" s="29">
        <f>IFERROR(-VLOOKUP($C110,#REF!,2,FALSE),0)</f>
        <v>0</v>
      </c>
      <c r="L110" s="29"/>
      <c r="M110" s="29">
        <f>IFERROR(-VLOOKUP($C110,#REF!,3,FALSE),0)</f>
        <v>0</v>
      </c>
      <c r="N110" s="29"/>
      <c r="O110" s="43">
        <f t="shared" ref="O110:O115" si="32">IFERROR((M110-K110)/M110,0)</f>
        <v>0</v>
      </c>
      <c r="P110" s="29"/>
      <c r="Q110" s="29">
        <f>IFERROR(-VLOOKUP('Presentació SEC_Telefèric'!$C110,#REF!,2,FALSE),0)</f>
        <v>0</v>
      </c>
      <c r="R110" s="13"/>
      <c r="S110" s="29">
        <f>IFERROR(-VLOOKUP('Presentació SEC_Telefèric'!$C110,#REF!,3,FALSE),0)</f>
        <v>0</v>
      </c>
      <c r="T110" s="13"/>
      <c r="U110" s="43">
        <f t="shared" ref="U110:U115" si="33">IFERROR((S110-Q110)/S110,0)</f>
        <v>0</v>
      </c>
      <c r="V110" s="29"/>
      <c r="W110" s="97">
        <f>M110-K110</f>
        <v>0</v>
      </c>
    </row>
    <row r="111" spans="1:23" ht="15.75" customHeight="1" collapsed="1" x14ac:dyDescent="0.2">
      <c r="A111" s="6"/>
      <c r="B111" s="33" t="s">
        <v>140</v>
      </c>
      <c r="C111" s="88" t="s">
        <v>107</v>
      </c>
      <c r="D111" s="30"/>
      <c r="E111" s="72">
        <f>+K111+Q111</f>
        <v>0</v>
      </c>
      <c r="F111" s="30"/>
      <c r="G111" s="72">
        <f>+M111+S111</f>
        <v>0</v>
      </c>
      <c r="H111" s="72"/>
      <c r="I111" s="73">
        <f t="shared" si="31"/>
        <v>0</v>
      </c>
      <c r="J111" s="72"/>
      <c r="K111" s="72">
        <f>SUM(K112:K113)</f>
        <v>0</v>
      </c>
      <c r="L111" s="72"/>
      <c r="M111" s="72">
        <f>SUM(M112:M113)</f>
        <v>0</v>
      </c>
      <c r="N111" s="72"/>
      <c r="O111" s="135">
        <f t="shared" si="32"/>
        <v>0</v>
      </c>
      <c r="P111" s="163"/>
      <c r="Q111" s="164">
        <f>SUM(Q112:Q113)</f>
        <v>0</v>
      </c>
      <c r="R111" s="163"/>
      <c r="S111" s="164">
        <f>SUM(S112:S113)</f>
        <v>0</v>
      </c>
      <c r="T111" s="163"/>
      <c r="U111" s="165">
        <f t="shared" si="33"/>
        <v>0</v>
      </c>
      <c r="V111" s="163"/>
      <c r="W111" s="131">
        <f>M111-K111</f>
        <v>0</v>
      </c>
    </row>
    <row r="112" spans="1:23" s="14" customFormat="1" ht="15" hidden="1" customHeight="1" outlineLevel="1" x14ac:dyDescent="0.2">
      <c r="B112" s="11" t="str">
        <f>MID(C112,9,8)</f>
        <v>69400000</v>
      </c>
      <c r="C112" s="76" t="s">
        <v>108</v>
      </c>
      <c r="D112" s="28"/>
      <c r="E112" s="29">
        <f>K112+Q112</f>
        <v>0</v>
      </c>
      <c r="F112" s="28"/>
      <c r="G112" s="29">
        <f>M112+S112</f>
        <v>0</v>
      </c>
      <c r="H112" s="29"/>
      <c r="I112" s="43">
        <f t="shared" si="31"/>
        <v>0</v>
      </c>
      <c r="J112" s="29"/>
      <c r="K112" s="29">
        <f>IFERROR(-VLOOKUP($C112,#REF!,2,FALSE),0)</f>
        <v>0</v>
      </c>
      <c r="L112" s="29"/>
      <c r="M112" s="29">
        <f>IFERROR(-VLOOKUP($C112,#REF!,3,FALSE),0)</f>
        <v>0</v>
      </c>
      <c r="N112" s="29"/>
      <c r="O112" s="43">
        <f t="shared" si="32"/>
        <v>0</v>
      </c>
      <c r="P112" s="29"/>
      <c r="Q112" s="29">
        <f>IFERROR(-VLOOKUP('Presentació SEC_Telefèric'!$C112,#REF!,2,FALSE),0)</f>
        <v>0</v>
      </c>
      <c r="R112" s="13"/>
      <c r="S112" s="29">
        <f>IFERROR(-VLOOKUP('Presentació SEC_Telefèric'!$C112,#REF!,3,FALSE),0)</f>
        <v>0</v>
      </c>
      <c r="T112" s="13"/>
      <c r="U112" s="43">
        <f t="shared" si="33"/>
        <v>0</v>
      </c>
      <c r="V112" s="29"/>
      <c r="W112" s="97">
        <f>M112-K112</f>
        <v>0</v>
      </c>
    </row>
    <row r="113" spans="1:23" s="14" customFormat="1" ht="15" hidden="1" customHeight="1" outlineLevel="1" x14ac:dyDescent="0.2">
      <c r="B113" s="11" t="str">
        <f>MID(C113,9,8)</f>
        <v>79400000</v>
      </c>
      <c r="C113" s="76" t="s">
        <v>109</v>
      </c>
      <c r="D113" s="28"/>
      <c r="E113" s="29">
        <f>K113+Q113</f>
        <v>0</v>
      </c>
      <c r="F113" s="28"/>
      <c r="G113" s="29">
        <f>M113+S113</f>
        <v>0</v>
      </c>
      <c r="H113" s="29"/>
      <c r="I113" s="43">
        <f t="shared" si="31"/>
        <v>0</v>
      </c>
      <c r="J113" s="29"/>
      <c r="K113" s="29">
        <f>IFERROR(-VLOOKUP($C113,#REF!,2,FALSE),0)</f>
        <v>0</v>
      </c>
      <c r="L113" s="29"/>
      <c r="M113" s="29">
        <f>IFERROR(-VLOOKUP($C113,#REF!,3,FALSE),0)</f>
        <v>0</v>
      </c>
      <c r="N113" s="29"/>
      <c r="O113" s="43">
        <f t="shared" si="32"/>
        <v>0</v>
      </c>
      <c r="P113" s="29"/>
      <c r="Q113" s="29">
        <f>IFERROR(-VLOOKUP('Presentació SEC_Telefèric'!$C113,#REF!,2,FALSE),0)</f>
        <v>0</v>
      </c>
      <c r="R113" s="13"/>
      <c r="S113" s="29">
        <f>IFERROR(-VLOOKUP('Presentació SEC_Telefèric'!$C113,#REF!,3,FALSE),0)</f>
        <v>0</v>
      </c>
      <c r="T113" s="13"/>
      <c r="U113" s="43">
        <f t="shared" si="33"/>
        <v>0</v>
      </c>
      <c r="V113" s="29"/>
      <c r="W113" s="97">
        <f>M113-K113</f>
        <v>0</v>
      </c>
    </row>
    <row r="114" spans="1:23" ht="15" customHeight="1" collapsed="1" x14ac:dyDescent="0.2">
      <c r="A114" s="6"/>
      <c r="B114" s="33" t="s">
        <v>141</v>
      </c>
      <c r="C114" s="88" t="s">
        <v>110</v>
      </c>
      <c r="D114" s="30"/>
      <c r="E114" s="72">
        <f>+E115</f>
        <v>0</v>
      </c>
      <c r="F114" s="30"/>
      <c r="G114" s="72">
        <f>+G115</f>
        <v>0</v>
      </c>
      <c r="H114" s="72"/>
      <c r="I114" s="73">
        <f t="shared" si="31"/>
        <v>0</v>
      </c>
      <c r="J114" s="72"/>
      <c r="K114" s="72">
        <f>+K115</f>
        <v>0</v>
      </c>
      <c r="L114" s="72"/>
      <c r="M114" s="72">
        <f>+M115</f>
        <v>0</v>
      </c>
      <c r="N114" s="72"/>
      <c r="O114" s="73">
        <f t="shared" si="32"/>
        <v>0</v>
      </c>
      <c r="P114" s="10"/>
      <c r="Q114" s="56">
        <f>+Q115</f>
        <v>0</v>
      </c>
      <c r="R114" s="10"/>
      <c r="S114" s="56">
        <f>+S115</f>
        <v>0</v>
      </c>
      <c r="T114" s="10"/>
      <c r="U114" s="57">
        <f t="shared" si="33"/>
        <v>0</v>
      </c>
      <c r="V114" s="10"/>
      <c r="W114" s="113">
        <f>M114-K114</f>
        <v>0</v>
      </c>
    </row>
    <row r="115" spans="1:23" s="14" customFormat="1" ht="15" hidden="1" customHeight="1" outlineLevel="1" x14ac:dyDescent="0.2">
      <c r="B115" s="11" t="str">
        <f>MID(C115,9,8)</f>
        <v>67800099</v>
      </c>
      <c r="C115" s="76" t="s">
        <v>111</v>
      </c>
      <c r="D115" s="12"/>
      <c r="E115" s="29">
        <f>K115+Q115</f>
        <v>0</v>
      </c>
      <c r="F115" s="12"/>
      <c r="G115" s="29">
        <f>M115+S115</f>
        <v>0</v>
      </c>
      <c r="H115" s="29"/>
      <c r="I115" s="43">
        <f t="shared" si="31"/>
        <v>0</v>
      </c>
      <c r="J115" s="29"/>
      <c r="K115" s="29">
        <f>IFERROR(-VLOOKUP($C115,#REF!,2,FALSE),0)</f>
        <v>0</v>
      </c>
      <c r="L115" s="29"/>
      <c r="M115" s="29">
        <f>IFERROR(-VLOOKUP($C115,#REF!,3,FALSE),0)</f>
        <v>0</v>
      </c>
      <c r="N115" s="29"/>
      <c r="O115" s="43">
        <f t="shared" si="32"/>
        <v>0</v>
      </c>
      <c r="P115" s="29"/>
      <c r="Q115" s="29">
        <f>IFERROR(-VLOOKUP('Presentació SEC_Telefèric'!$C115,#REF!,2,FALSE),0)</f>
        <v>0</v>
      </c>
      <c r="R115" s="13"/>
      <c r="S115" s="29">
        <f>IFERROR(-VLOOKUP('Presentació SEC_Telefèric'!$C115,#REF!,3,FALSE),0)</f>
        <v>0</v>
      </c>
      <c r="T115" s="13"/>
      <c r="U115" s="43">
        <f t="shared" si="33"/>
        <v>0</v>
      </c>
      <c r="V115" s="29"/>
      <c r="W115" s="97">
        <f>IFERROR((U115-S115)/U115,0)</f>
        <v>0</v>
      </c>
    </row>
    <row r="116" spans="1:23" ht="12" customHeight="1" collapsed="1" x14ac:dyDescent="0.2">
      <c r="A116" s="6"/>
      <c r="B116" s="15"/>
      <c r="C116" s="77"/>
      <c r="E116" s="10"/>
      <c r="G116" s="10"/>
      <c r="H116" s="10"/>
      <c r="I116" s="1"/>
      <c r="J116" s="10"/>
      <c r="K116" s="10"/>
      <c r="L116" s="10"/>
      <c r="M116" s="10"/>
      <c r="N116" s="10"/>
      <c r="O116" s="1"/>
      <c r="P116" s="10"/>
      <c r="Q116" s="10"/>
      <c r="R116" s="10"/>
      <c r="S116" s="10"/>
      <c r="T116" s="10"/>
      <c r="U116" s="1"/>
      <c r="V116" s="10"/>
      <c r="W116" s="98"/>
    </row>
    <row r="117" spans="1:23" ht="15" customHeight="1" x14ac:dyDescent="0.2">
      <c r="A117" s="18"/>
      <c r="B117" s="35">
        <v>68</v>
      </c>
      <c r="C117" s="114" t="s">
        <v>112</v>
      </c>
      <c r="E117" s="36">
        <f>+K117+Q117</f>
        <v>0</v>
      </c>
      <c r="G117" s="36">
        <f>+M117+S117</f>
        <v>0</v>
      </c>
      <c r="H117" s="7"/>
      <c r="I117" s="40">
        <f t="shared" ref="I117:I125" si="34">IFERROR((G117-E117)/G117,0)</f>
        <v>0</v>
      </c>
      <c r="J117" s="7"/>
      <c r="K117" s="115">
        <f>+K118+K124</f>
        <v>0</v>
      </c>
      <c r="L117" s="7"/>
      <c r="M117" s="115">
        <f>+M118+M124</f>
        <v>0</v>
      </c>
      <c r="N117" s="7"/>
      <c r="O117" s="148">
        <f t="shared" ref="O117:O125" si="35">IFERROR((M117-K117)/M117,0)</f>
        <v>0</v>
      </c>
      <c r="P117" s="137"/>
      <c r="Q117" s="149">
        <f>+Q118+Q124</f>
        <v>0</v>
      </c>
      <c r="R117" s="137"/>
      <c r="S117" s="149">
        <f>+S118+S124</f>
        <v>0</v>
      </c>
      <c r="T117" s="137"/>
      <c r="U117" s="150">
        <f t="shared" ref="U117:U125" si="36">IFERROR((S117-Q117)/S117,0)</f>
        <v>0</v>
      </c>
      <c r="V117" s="137"/>
      <c r="W117" s="151">
        <f>M117-K117</f>
        <v>0</v>
      </c>
    </row>
    <row r="118" spans="1:23" ht="15" hidden="1" customHeight="1" outlineLevel="1" x14ac:dyDescent="0.2">
      <c r="A118" s="6"/>
      <c r="B118" s="33">
        <v>6811</v>
      </c>
      <c r="C118" s="74" t="s">
        <v>113</v>
      </c>
      <c r="D118" s="9"/>
      <c r="E118" s="38">
        <f>SUM(E119:E123)</f>
        <v>0</v>
      </c>
      <c r="F118" s="9"/>
      <c r="G118" s="38">
        <f>SUM(G119:G123)</f>
        <v>0</v>
      </c>
      <c r="H118" s="8"/>
      <c r="I118" s="41">
        <f t="shared" si="34"/>
        <v>0</v>
      </c>
      <c r="J118" s="8"/>
      <c r="K118" s="64">
        <f>SUM(K119:K123)</f>
        <v>0</v>
      </c>
      <c r="L118" s="8"/>
      <c r="M118" s="64">
        <f>SUM(M119:M123)</f>
        <v>0</v>
      </c>
      <c r="N118" s="8"/>
      <c r="O118" s="65">
        <f t="shared" si="35"/>
        <v>0</v>
      </c>
      <c r="P118" s="8"/>
      <c r="Q118" s="86">
        <f>SUM(Q119:Q123)</f>
        <v>0</v>
      </c>
      <c r="R118" s="8"/>
      <c r="S118" s="86">
        <f>SUM(S119:S123)</f>
        <v>0</v>
      </c>
      <c r="T118" s="8"/>
      <c r="U118" s="87">
        <f t="shared" si="36"/>
        <v>0</v>
      </c>
      <c r="V118" s="10"/>
      <c r="W118" s="126">
        <f t="shared" ref="W118:W125" si="37">IFERROR((U118-S118)/U118,0)</f>
        <v>0</v>
      </c>
    </row>
    <row r="119" spans="1:23" s="14" customFormat="1" ht="15.75" hidden="1" customHeight="1" outlineLevel="2" x14ac:dyDescent="0.2">
      <c r="B119" s="11" t="str">
        <f>MID(C119,9,8)</f>
        <v>68110000</v>
      </c>
      <c r="C119" s="76" t="s">
        <v>114</v>
      </c>
      <c r="D119" s="12"/>
      <c r="E119" s="29">
        <f>+K119+Q119</f>
        <v>0</v>
      </c>
      <c r="F119" s="12"/>
      <c r="G119" s="29">
        <f>+M119+S119</f>
        <v>0</v>
      </c>
      <c r="H119" s="29"/>
      <c r="I119" s="43">
        <f t="shared" si="34"/>
        <v>0</v>
      </c>
      <c r="J119" s="29"/>
      <c r="K119" s="29">
        <f>IFERROR(-VLOOKUP($C119,#REF!,2,FALSE),0)</f>
        <v>0</v>
      </c>
      <c r="L119" s="29"/>
      <c r="M119" s="29">
        <f>IFERROR(-VLOOKUP($C119,#REF!,3,FALSE),0)</f>
        <v>0</v>
      </c>
      <c r="N119" s="29"/>
      <c r="O119" s="43">
        <f t="shared" si="35"/>
        <v>0</v>
      </c>
      <c r="P119" s="29"/>
      <c r="Q119" s="29">
        <f>IFERROR(-VLOOKUP('Presentació SEC_Telefèric'!$C119,#REF!,2,FALSE),0)</f>
        <v>0</v>
      </c>
      <c r="R119" s="13"/>
      <c r="S119" s="29">
        <f>IFERROR(-VLOOKUP('Presentació SEC_Telefèric'!$C119,#REF!,3,FALSE),0)</f>
        <v>0</v>
      </c>
      <c r="T119" s="13"/>
      <c r="U119" s="43">
        <f t="shared" si="36"/>
        <v>0</v>
      </c>
      <c r="V119" s="29"/>
      <c r="W119" s="97">
        <f t="shared" si="37"/>
        <v>0</v>
      </c>
    </row>
    <row r="120" spans="1:23" s="14" customFormat="1" ht="15.75" hidden="1" customHeight="1" outlineLevel="2" x14ac:dyDescent="0.2">
      <c r="B120" s="11" t="str">
        <f>MID(C120,9,8)</f>
        <v>68110001</v>
      </c>
      <c r="C120" s="76" t="s">
        <v>115</v>
      </c>
      <c r="D120" s="12"/>
      <c r="E120" s="29">
        <f>+K120+Q120</f>
        <v>0</v>
      </c>
      <c r="F120" s="12"/>
      <c r="G120" s="29">
        <f>+M120+S120</f>
        <v>0</v>
      </c>
      <c r="H120" s="29"/>
      <c r="I120" s="43">
        <f t="shared" si="34"/>
        <v>0</v>
      </c>
      <c r="J120" s="29"/>
      <c r="K120" s="29">
        <f>IFERROR(-VLOOKUP($C120,#REF!,2,FALSE),0)</f>
        <v>0</v>
      </c>
      <c r="L120" s="29"/>
      <c r="M120" s="29">
        <f>IFERROR(-VLOOKUP($C120,#REF!,3,FALSE),0)</f>
        <v>0</v>
      </c>
      <c r="N120" s="29"/>
      <c r="O120" s="43">
        <f t="shared" si="35"/>
        <v>0</v>
      </c>
      <c r="P120" s="29"/>
      <c r="Q120" s="29">
        <f>IFERROR(-VLOOKUP('Presentació SEC_Telefèric'!$C120,#REF!,2,FALSE),0)</f>
        <v>0</v>
      </c>
      <c r="R120" s="13"/>
      <c r="S120" s="29">
        <f>IFERROR(-VLOOKUP('Presentació SEC_Telefèric'!$C120,#REF!,3,FALSE),0)</f>
        <v>0</v>
      </c>
      <c r="T120" s="13"/>
      <c r="U120" s="43">
        <f t="shared" si="36"/>
        <v>0</v>
      </c>
      <c r="V120" s="29"/>
      <c r="W120" s="97">
        <f t="shared" si="37"/>
        <v>0</v>
      </c>
    </row>
    <row r="121" spans="1:23" s="14" customFormat="1" ht="15.75" hidden="1" customHeight="1" outlineLevel="2" x14ac:dyDescent="0.2">
      <c r="B121" s="11" t="str">
        <f>MID(C121,9,8)</f>
        <v>68110002</v>
      </c>
      <c r="C121" s="76" t="s">
        <v>116</v>
      </c>
      <c r="D121" s="12"/>
      <c r="E121" s="29">
        <f>+K121+Q121</f>
        <v>0</v>
      </c>
      <c r="F121" s="12"/>
      <c r="G121" s="29">
        <f>+M121+S121</f>
        <v>0</v>
      </c>
      <c r="H121" s="29"/>
      <c r="I121" s="43">
        <f t="shared" si="34"/>
        <v>0</v>
      </c>
      <c r="J121" s="29"/>
      <c r="K121" s="29">
        <f>IFERROR(-VLOOKUP($C121,#REF!,2,FALSE),0)</f>
        <v>0</v>
      </c>
      <c r="L121" s="29"/>
      <c r="M121" s="29">
        <f>IFERROR(-VLOOKUP($C121,#REF!,3,FALSE),0)</f>
        <v>0</v>
      </c>
      <c r="N121" s="29"/>
      <c r="O121" s="43">
        <f t="shared" si="35"/>
        <v>0</v>
      </c>
      <c r="P121" s="29"/>
      <c r="Q121" s="29">
        <f>IFERROR(-VLOOKUP('Presentació SEC_Telefèric'!$C121,#REF!,2,FALSE),0)</f>
        <v>0</v>
      </c>
      <c r="R121" s="13"/>
      <c r="S121" s="29">
        <f>IFERROR(-VLOOKUP('Presentació SEC_Telefèric'!$C121,#REF!,3,FALSE),0)</f>
        <v>0</v>
      </c>
      <c r="T121" s="13"/>
      <c r="U121" s="43">
        <f t="shared" si="36"/>
        <v>0</v>
      </c>
      <c r="V121" s="29"/>
      <c r="W121" s="97">
        <f t="shared" si="37"/>
        <v>0</v>
      </c>
    </row>
    <row r="122" spans="1:23" s="14" customFormat="1" ht="15.75" hidden="1" customHeight="1" outlineLevel="2" x14ac:dyDescent="0.2">
      <c r="B122" s="11" t="str">
        <f>MID(C122,9,8)</f>
        <v>68110003</v>
      </c>
      <c r="C122" s="76" t="s">
        <v>117</v>
      </c>
      <c r="D122" s="12"/>
      <c r="E122" s="29">
        <f>+K122+Q122</f>
        <v>0</v>
      </c>
      <c r="F122" s="12"/>
      <c r="G122" s="29">
        <f>+M122+S122</f>
        <v>0</v>
      </c>
      <c r="H122" s="29"/>
      <c r="I122" s="43">
        <f t="shared" si="34"/>
        <v>0</v>
      </c>
      <c r="J122" s="29"/>
      <c r="K122" s="29">
        <f>IFERROR(-VLOOKUP($C122,#REF!,2,FALSE),0)</f>
        <v>0</v>
      </c>
      <c r="L122" s="29"/>
      <c r="M122" s="29">
        <f>IFERROR(-VLOOKUP($C122,#REF!,3,FALSE),0)</f>
        <v>0</v>
      </c>
      <c r="N122" s="29"/>
      <c r="O122" s="43">
        <f t="shared" si="35"/>
        <v>0</v>
      </c>
      <c r="P122" s="29"/>
      <c r="Q122" s="29">
        <f>IFERROR(-VLOOKUP('Presentació SEC_Telefèric'!$C122,#REF!,2,FALSE),0)</f>
        <v>0</v>
      </c>
      <c r="R122" s="13"/>
      <c r="S122" s="29">
        <f>IFERROR(-VLOOKUP('Presentació SEC_Telefèric'!$C122,#REF!,3,FALSE),0)</f>
        <v>0</v>
      </c>
      <c r="T122" s="13"/>
      <c r="U122" s="43">
        <f t="shared" si="36"/>
        <v>0</v>
      </c>
      <c r="V122" s="29"/>
      <c r="W122" s="97">
        <f t="shared" si="37"/>
        <v>0</v>
      </c>
    </row>
    <row r="123" spans="1:23" s="14" customFormat="1" ht="15.75" hidden="1" customHeight="1" outlineLevel="2" x14ac:dyDescent="0.2">
      <c r="B123" s="11" t="str">
        <f>MID(C123,9,8)</f>
        <v>68110005</v>
      </c>
      <c r="C123" s="76" t="s">
        <v>118</v>
      </c>
      <c r="D123" s="12"/>
      <c r="E123" s="29">
        <f>+K123+Q123</f>
        <v>0</v>
      </c>
      <c r="F123" s="12"/>
      <c r="G123" s="29">
        <f>+M123+S123</f>
        <v>0</v>
      </c>
      <c r="H123" s="29"/>
      <c r="I123" s="43">
        <f t="shared" si="34"/>
        <v>0</v>
      </c>
      <c r="J123" s="29"/>
      <c r="K123" s="29">
        <f>IFERROR(-VLOOKUP($C123,#REF!,2,FALSE),0)</f>
        <v>0</v>
      </c>
      <c r="L123" s="29"/>
      <c r="M123" s="29">
        <f>IFERROR(-VLOOKUP($C123,#REF!,3,FALSE),0)</f>
        <v>0</v>
      </c>
      <c r="N123" s="29"/>
      <c r="O123" s="43">
        <f t="shared" si="35"/>
        <v>0</v>
      </c>
      <c r="P123" s="29"/>
      <c r="Q123" s="29">
        <f>IFERROR(-VLOOKUP('Presentació SEC_Telefèric'!$C123,#REF!,2,FALSE),0)</f>
        <v>0</v>
      </c>
      <c r="R123" s="13"/>
      <c r="S123" s="29">
        <f>IFERROR(-VLOOKUP('Presentació SEC_Telefèric'!$C123,#REF!,3,FALSE),0)</f>
        <v>0</v>
      </c>
      <c r="T123" s="13"/>
      <c r="U123" s="43">
        <f t="shared" si="36"/>
        <v>0</v>
      </c>
      <c r="V123" s="29"/>
      <c r="W123" s="97">
        <f t="shared" si="37"/>
        <v>0</v>
      </c>
    </row>
    <row r="124" spans="1:23" ht="15" hidden="1" customHeight="1" outlineLevel="1" x14ac:dyDescent="0.2">
      <c r="A124" s="6"/>
      <c r="B124" s="33">
        <v>6801</v>
      </c>
      <c r="C124" s="74" t="s">
        <v>119</v>
      </c>
      <c r="D124" s="9"/>
      <c r="E124" s="38">
        <f>SUM(E125:E125)</f>
        <v>0</v>
      </c>
      <c r="F124" s="9"/>
      <c r="G124" s="38">
        <f>SUM(G125:G125)</f>
        <v>0</v>
      </c>
      <c r="H124" s="8"/>
      <c r="I124" s="41">
        <f t="shared" si="34"/>
        <v>0</v>
      </c>
      <c r="J124" s="8"/>
      <c r="K124" s="64">
        <f>SUM(K125:K125)</f>
        <v>0</v>
      </c>
      <c r="L124" s="8"/>
      <c r="M124" s="64">
        <f>SUM(M125:M125)</f>
        <v>0</v>
      </c>
      <c r="N124" s="8"/>
      <c r="O124" s="65">
        <f t="shared" si="35"/>
        <v>0</v>
      </c>
      <c r="P124" s="8"/>
      <c r="Q124" s="86">
        <f>SUM(Q125:Q125)</f>
        <v>0</v>
      </c>
      <c r="R124" s="8"/>
      <c r="S124" s="86">
        <f>SUM(S125:S125)</f>
        <v>0</v>
      </c>
      <c r="T124" s="8"/>
      <c r="U124" s="87">
        <f t="shared" si="36"/>
        <v>0</v>
      </c>
      <c r="V124" s="10"/>
      <c r="W124" s="126">
        <f t="shared" si="37"/>
        <v>0</v>
      </c>
    </row>
    <row r="125" spans="1:23" s="14" customFormat="1" ht="15.75" hidden="1" customHeight="1" outlineLevel="2" x14ac:dyDescent="0.2">
      <c r="B125" s="11" t="str">
        <f>MID(C125,9,8)</f>
        <v>68010002</v>
      </c>
      <c r="C125" s="76" t="s">
        <v>120</v>
      </c>
      <c r="D125" s="12"/>
      <c r="E125" s="29">
        <f>+K125+Q125</f>
        <v>0</v>
      </c>
      <c r="F125" s="12"/>
      <c r="G125" s="29">
        <f>+M125+S125</f>
        <v>0</v>
      </c>
      <c r="H125" s="29"/>
      <c r="I125" s="43">
        <f t="shared" si="34"/>
        <v>0</v>
      </c>
      <c r="J125" s="29"/>
      <c r="K125" s="29">
        <f>IFERROR(-VLOOKUP($C125,#REF!,2,FALSE),0)</f>
        <v>0</v>
      </c>
      <c r="L125" s="29"/>
      <c r="M125" s="29">
        <f>IFERROR(-VLOOKUP($C125,#REF!,3,FALSE),0)</f>
        <v>0</v>
      </c>
      <c r="N125" s="29"/>
      <c r="O125" s="43">
        <f t="shared" si="35"/>
        <v>0</v>
      </c>
      <c r="P125" s="29"/>
      <c r="Q125" s="29">
        <f>IFERROR(-VLOOKUP('Presentació SEC_Telefèric'!$C125,#REF!,2,FALSE),0)</f>
        <v>0</v>
      </c>
      <c r="R125" s="13"/>
      <c r="S125" s="29">
        <f>IFERROR(-VLOOKUP('Presentació SEC_Telefèric'!$C125,#REF!,3,FALSE),0)</f>
        <v>0</v>
      </c>
      <c r="T125" s="13"/>
      <c r="U125" s="43">
        <f t="shared" si="36"/>
        <v>0</v>
      </c>
      <c r="V125" s="29"/>
      <c r="W125" s="97">
        <f t="shared" si="37"/>
        <v>0</v>
      </c>
    </row>
    <row r="126" spans="1:23" collapsed="1" x14ac:dyDescent="0.2">
      <c r="A126" s="6"/>
      <c r="B126" s="15"/>
      <c r="C126" s="77"/>
      <c r="E126" s="10"/>
      <c r="G126" s="10"/>
      <c r="H126" s="10"/>
      <c r="I126" s="1"/>
      <c r="J126" s="10"/>
      <c r="K126" s="10"/>
      <c r="L126" s="10"/>
      <c r="M126" s="10"/>
      <c r="N126" s="10"/>
      <c r="O126" s="1"/>
      <c r="P126" s="10"/>
      <c r="Q126" s="10"/>
      <c r="R126" s="10"/>
      <c r="S126" s="10"/>
      <c r="T126" s="10"/>
      <c r="U126" s="1"/>
      <c r="V126" s="10"/>
      <c r="W126" s="98"/>
    </row>
    <row r="127" spans="1:23" ht="15" customHeight="1" x14ac:dyDescent="0.2">
      <c r="A127" s="6"/>
      <c r="B127" s="35">
        <v>74</v>
      </c>
      <c r="C127" s="114" t="s">
        <v>121</v>
      </c>
      <c r="E127" s="36">
        <f>+K127+Q127</f>
        <v>0</v>
      </c>
      <c r="G127" s="36">
        <f>+M127+S127</f>
        <v>0</v>
      </c>
      <c r="H127" s="7"/>
      <c r="I127" s="40">
        <f>IFERROR((G127-E127)/G127,0)</f>
        <v>0</v>
      </c>
      <c r="J127" s="7"/>
      <c r="K127" s="115">
        <f>+K128</f>
        <v>0</v>
      </c>
      <c r="L127" s="7"/>
      <c r="M127" s="115">
        <f>+M128</f>
        <v>0</v>
      </c>
      <c r="N127" s="7"/>
      <c r="O127" s="116">
        <f>IFERROR((M127-K127)/M127,0)</f>
        <v>0</v>
      </c>
      <c r="P127" s="7"/>
      <c r="Q127" s="58">
        <f>+Q128</f>
        <v>0</v>
      </c>
      <c r="R127" s="8"/>
      <c r="S127" s="58">
        <f>+S128</f>
        <v>0</v>
      </c>
      <c r="T127" s="8"/>
      <c r="U127" s="59">
        <f>IFERROR((S127-Q127)/S127,0)</f>
        <v>0</v>
      </c>
      <c r="V127" s="7"/>
      <c r="W127" s="124">
        <f>M127-K127</f>
        <v>0</v>
      </c>
    </row>
    <row r="128" spans="1:23" ht="15" hidden="1" customHeight="1" outlineLevel="1" x14ac:dyDescent="0.2">
      <c r="A128" s="18"/>
      <c r="B128" s="11">
        <v>746</v>
      </c>
      <c r="C128" s="76" t="s">
        <v>122</v>
      </c>
      <c r="D128" s="30"/>
      <c r="E128" s="29">
        <f>+K128+Q128</f>
        <v>0</v>
      </c>
      <c r="F128" s="30"/>
      <c r="G128" s="29">
        <f>+M128+S128</f>
        <v>0</v>
      </c>
      <c r="H128" s="29"/>
      <c r="I128" s="43">
        <f>IFERROR((G128-E128)/G128,0)</f>
        <v>0</v>
      </c>
      <c r="J128" s="29"/>
      <c r="K128" s="29">
        <f>IFERROR(-VLOOKUP($C128,#REF!,2,FALSE),0)</f>
        <v>0</v>
      </c>
      <c r="L128" s="29"/>
      <c r="M128" s="29">
        <f>IFERROR(-VLOOKUP($C128,#REF!,3,FALSE),0)</f>
        <v>0</v>
      </c>
      <c r="N128" s="29"/>
      <c r="O128" s="43">
        <f>IFERROR((M128-K128)/M128,0)</f>
        <v>0</v>
      </c>
      <c r="P128" s="29"/>
      <c r="Q128" s="29">
        <f>IFERROR(-VLOOKUP('Presentació SEC_Telefèric'!$C128,#REF!,2,FALSE),0)</f>
        <v>0</v>
      </c>
      <c r="R128" s="10"/>
      <c r="S128" s="29">
        <f>IFERROR(-VLOOKUP('Presentació SEC_Telefèric'!$C128,#REF!,3,FALSE),0)</f>
        <v>0</v>
      </c>
      <c r="T128" s="10"/>
      <c r="U128" s="43">
        <f>IFERROR((S128-Q128)/S128,0)</f>
        <v>0</v>
      </c>
      <c r="V128" s="29"/>
      <c r="W128" s="97">
        <f>IFERROR((U128-S128)/U128,0)</f>
        <v>0</v>
      </c>
    </row>
    <row r="129" spans="1:23" collapsed="1" x14ac:dyDescent="0.2">
      <c r="A129" s="6"/>
      <c r="B129" s="15"/>
      <c r="C129" s="77"/>
      <c r="E129" s="10"/>
      <c r="G129" s="10"/>
      <c r="H129" s="10"/>
      <c r="I129" s="1"/>
      <c r="J129" s="10"/>
      <c r="K129" s="10"/>
      <c r="L129" s="10"/>
      <c r="M129" s="10"/>
      <c r="N129" s="10"/>
      <c r="O129" s="1"/>
      <c r="P129" s="10"/>
      <c r="Q129" s="10"/>
      <c r="R129" s="10"/>
      <c r="S129" s="10"/>
      <c r="T129" s="10"/>
      <c r="U129" s="1"/>
      <c r="V129" s="10"/>
      <c r="W129" s="98"/>
    </row>
    <row r="130" spans="1:23" ht="22.5" customHeight="1" x14ac:dyDescent="0.2">
      <c r="A130" s="6"/>
      <c r="B130" s="24"/>
      <c r="C130" s="89" t="s">
        <v>123</v>
      </c>
      <c r="E130" s="23">
        <f>+E4+E20+E32+E39+E46+E117+E127</f>
        <v>0</v>
      </c>
      <c r="G130" s="23" t="e">
        <f>+G4+G20+G32+G39+G46+G117+G127</f>
        <v>#REF!</v>
      </c>
      <c r="H130" s="8"/>
      <c r="I130" s="45">
        <f>IFERROR((G130-E130)/G130,0)</f>
        <v>0</v>
      </c>
      <c r="J130" s="8"/>
      <c r="K130" s="90">
        <f>+K4+K20+K32+K39+K46+K117+K127</f>
        <v>0</v>
      </c>
      <c r="L130" s="8"/>
      <c r="M130" s="90" t="e">
        <f>+M4+M20+M32+M39+M46+M117+M127</f>
        <v>#REF!</v>
      </c>
      <c r="N130" s="8"/>
      <c r="O130" s="166">
        <f>IFERROR((M130-K130)/M130,0)</f>
        <v>0</v>
      </c>
      <c r="P130" s="142"/>
      <c r="Q130" s="167">
        <f>+Q4+Q20+Q32+Q39+Q46+Q117+Q127</f>
        <v>0</v>
      </c>
      <c r="R130" s="142"/>
      <c r="S130" s="167" t="e">
        <f>+S4+S20+S32+S39+S46+S117+S127</f>
        <v>#REF!</v>
      </c>
      <c r="T130" s="142"/>
      <c r="U130" s="168">
        <f>IFERROR((S130-Q130)/S130,0)</f>
        <v>0</v>
      </c>
      <c r="V130" s="142"/>
      <c r="W130" s="169" t="e">
        <f>M130-K130</f>
        <v>#REF!</v>
      </c>
    </row>
    <row r="131" spans="1:23" x14ac:dyDescent="0.2">
      <c r="A131" s="6"/>
      <c r="B131" s="15"/>
      <c r="I131" s="1"/>
      <c r="O131" s="1"/>
      <c r="U131" s="1"/>
      <c r="W131" s="98"/>
    </row>
    <row r="132" spans="1:23" ht="14.25" customHeight="1" x14ac:dyDescent="0.2">
      <c r="A132" s="6"/>
      <c r="B132" s="37"/>
      <c r="C132" s="114" t="s">
        <v>124</v>
      </c>
      <c r="E132" s="36">
        <f>+E133</f>
        <v>0</v>
      </c>
      <c r="G132" s="36">
        <f>+G133</f>
        <v>0</v>
      </c>
      <c r="H132" s="8"/>
      <c r="I132" s="40">
        <f>IFERROR((G132-E132)/G132,0)</f>
        <v>0</v>
      </c>
      <c r="J132" s="8"/>
      <c r="K132" s="115">
        <f>+K133</f>
        <v>0</v>
      </c>
      <c r="L132" s="8"/>
      <c r="M132" s="115">
        <f>+M133</f>
        <v>0</v>
      </c>
      <c r="N132" s="8"/>
      <c r="O132" s="144">
        <f>IFERROR((M132-K132)/M132,0)</f>
        <v>0</v>
      </c>
      <c r="P132" s="142"/>
      <c r="Q132" s="145">
        <f>+Q133</f>
        <v>0</v>
      </c>
      <c r="R132" s="142"/>
      <c r="S132" s="145">
        <f>+S133</f>
        <v>0</v>
      </c>
      <c r="T132" s="142"/>
      <c r="U132" s="146">
        <f>IFERROR((S132-Q132)/S132,0)</f>
        <v>0</v>
      </c>
      <c r="V132" s="142"/>
      <c r="W132" s="147">
        <f>M132-K132</f>
        <v>0</v>
      </c>
    </row>
    <row r="133" spans="1:23" s="14" customFormat="1" ht="15.75" hidden="1" customHeight="1" outlineLevel="1" x14ac:dyDescent="0.2">
      <c r="B133" s="11" t="s">
        <v>142</v>
      </c>
      <c r="C133" s="76" t="s">
        <v>33</v>
      </c>
      <c r="D133" s="12"/>
      <c r="E133" s="29">
        <f>+K133+Q133</f>
        <v>0</v>
      </c>
      <c r="F133" s="12"/>
      <c r="G133" s="29">
        <f>+M133+S133</f>
        <v>0</v>
      </c>
      <c r="H133" s="29"/>
      <c r="I133" s="43">
        <f>IFERROR((G133-E133)/G133,0)</f>
        <v>0</v>
      </c>
      <c r="J133" s="29"/>
      <c r="K133" s="29">
        <f>IFERROR(-VLOOKUP($C133,#REF!,2,FALSE),0)</f>
        <v>0</v>
      </c>
      <c r="L133" s="29"/>
      <c r="M133" s="29">
        <f>IFERROR(-VLOOKUP($C133,#REF!,3,FALSE),0)</f>
        <v>0</v>
      </c>
      <c r="N133" s="29"/>
      <c r="O133" s="43">
        <f>IFERROR((M133-K133)/M133,0)</f>
        <v>0</v>
      </c>
      <c r="P133" s="29"/>
      <c r="Q133" s="29">
        <f>IFERROR(-VLOOKUP('Presentació SEC_Telefèric'!$C133,#REF!,2,FALSE),0)</f>
        <v>0</v>
      </c>
      <c r="R133" s="13"/>
      <c r="S133" s="29">
        <f>IFERROR(-VLOOKUP('Presentació SEC_Telefèric'!$C133,#REF!,3,FALSE),0)</f>
        <v>0</v>
      </c>
      <c r="T133" s="13"/>
      <c r="U133" s="43">
        <f>IFERROR((S133-Q133)/S133,0)</f>
        <v>0</v>
      </c>
      <c r="V133" s="29"/>
      <c r="W133" s="97">
        <f>IFERROR((U133-S133)/U133,0)</f>
        <v>0</v>
      </c>
    </row>
    <row r="134" spans="1:23" collapsed="1" x14ac:dyDescent="0.2">
      <c r="A134" s="6"/>
      <c r="B134" s="15"/>
      <c r="I134" s="1"/>
      <c r="O134" s="1"/>
      <c r="U134" s="1"/>
      <c r="W134" s="98"/>
    </row>
    <row r="135" spans="1:23" ht="14.25" customHeight="1" x14ac:dyDescent="0.2">
      <c r="A135" s="6"/>
      <c r="B135" s="37"/>
      <c r="C135" s="114" t="s">
        <v>150</v>
      </c>
      <c r="E135" s="36">
        <f>+E136</f>
        <v>0</v>
      </c>
      <c r="G135" s="36" t="e">
        <f>+G136</f>
        <v>#REF!</v>
      </c>
      <c r="H135" s="8"/>
      <c r="I135" s="40">
        <f>IFERROR((G135-E135)/G135,0)</f>
        <v>0</v>
      </c>
      <c r="J135" s="8"/>
      <c r="K135" s="115">
        <f>+K136</f>
        <v>0</v>
      </c>
      <c r="L135" s="8"/>
      <c r="M135" s="115" t="e">
        <f>+M136</f>
        <v>#REF!</v>
      </c>
      <c r="N135" s="8"/>
      <c r="O135" s="148">
        <f>IFERROR((M135-K135)/M135,0)</f>
        <v>0</v>
      </c>
      <c r="P135" s="137"/>
      <c r="Q135" s="149">
        <f>+Q136</f>
        <v>0</v>
      </c>
      <c r="R135" s="137"/>
      <c r="S135" s="149">
        <f>+S136</f>
        <v>0</v>
      </c>
      <c r="T135" s="137"/>
      <c r="U135" s="150">
        <f>IFERROR((S135-Q135)/S135,0)</f>
        <v>0</v>
      </c>
      <c r="V135" s="137"/>
      <c r="W135" s="151" t="e">
        <f>M135-K135</f>
        <v>#REF!</v>
      </c>
    </row>
    <row r="136" spans="1:23" s="14" customFormat="1" ht="15.75" hidden="1" customHeight="1" outlineLevel="1" x14ac:dyDescent="0.2">
      <c r="B136" s="11" t="str">
        <f>MID(C136,9,8)</f>
        <v>63000000</v>
      </c>
      <c r="C136" s="76" t="s">
        <v>36</v>
      </c>
      <c r="D136" s="12"/>
      <c r="E136" s="29">
        <f>+K136+Q136</f>
        <v>0</v>
      </c>
      <c r="F136" s="12"/>
      <c r="G136" s="29" t="e">
        <f>+M136+S136</f>
        <v>#REF!</v>
      </c>
      <c r="H136" s="29"/>
      <c r="I136" s="43">
        <f>IFERROR((G136-E136)/G136,0)</f>
        <v>0</v>
      </c>
      <c r="J136" s="29"/>
      <c r="K136" s="29">
        <f>IFERROR(-VLOOKUP($C136,#REF!,2,FALSE),0)</f>
        <v>0</v>
      </c>
      <c r="L136" s="29"/>
      <c r="M136" s="71" t="e">
        <f>+#REF!</f>
        <v>#REF!</v>
      </c>
      <c r="N136" s="29"/>
      <c r="O136" s="43">
        <f>IFERROR((M136-K136)/M136,0)</f>
        <v>0</v>
      </c>
      <c r="P136" s="29"/>
      <c r="Q136" s="29">
        <f>IFERROR(-VLOOKUP('Presentació SEC_Telefèric'!$C136,#REF!,2,FALSE),0)</f>
        <v>0</v>
      </c>
      <c r="R136" s="13"/>
      <c r="S136" s="29">
        <f>IFERROR(-VLOOKUP('Presentació SEC_Telefèric'!$C136,#REF!,3,FALSE),0)</f>
        <v>0</v>
      </c>
      <c r="T136" s="13"/>
      <c r="U136" s="43">
        <f>IFERROR((S136-Q136)/S136,0)</f>
        <v>0</v>
      </c>
      <c r="V136" s="29"/>
      <c r="W136" s="97">
        <f>IFERROR((U136-S136)/U136,0)</f>
        <v>0</v>
      </c>
    </row>
    <row r="137" spans="1:23" collapsed="1" x14ac:dyDescent="0.2">
      <c r="A137" s="6"/>
      <c r="B137" s="15"/>
      <c r="I137" s="1"/>
      <c r="O137" s="1"/>
      <c r="U137" s="1"/>
      <c r="W137" s="98"/>
    </row>
    <row r="138" spans="1:23" ht="22.5" customHeight="1" x14ac:dyDescent="0.2">
      <c r="A138" s="6"/>
      <c r="B138" s="24"/>
      <c r="C138" s="89" t="s">
        <v>39</v>
      </c>
      <c r="E138" s="23">
        <f>+E130+E132+E135</f>
        <v>0</v>
      </c>
      <c r="G138" s="23" t="e">
        <f>+G130+G132+G135</f>
        <v>#REF!</v>
      </c>
      <c r="H138" s="8"/>
      <c r="I138" s="45">
        <f>IFERROR((G138-E138)/G138,0)</f>
        <v>0</v>
      </c>
      <c r="J138" s="8"/>
      <c r="K138" s="90">
        <f>+K130+K132+K135</f>
        <v>0</v>
      </c>
      <c r="L138" s="8"/>
      <c r="M138" s="90" t="e">
        <f>+M130+M132+M135</f>
        <v>#REF!</v>
      </c>
      <c r="N138" s="8"/>
      <c r="O138" s="166">
        <f>IFERROR((M138-K138)/M138,0)</f>
        <v>0</v>
      </c>
      <c r="P138" s="142"/>
      <c r="Q138" s="167">
        <f>+Q130+Q132+Q135</f>
        <v>0</v>
      </c>
      <c r="R138" s="142"/>
      <c r="S138" s="167" t="e">
        <f>+S130+S132+S135</f>
        <v>#REF!</v>
      </c>
      <c r="T138" s="142"/>
      <c r="U138" s="168">
        <f>IFERROR((S138-Q138)/S138,0)</f>
        <v>0</v>
      </c>
      <c r="V138" s="142"/>
      <c r="W138" s="169" t="e">
        <f>M138-K138</f>
        <v>#REF!</v>
      </c>
    </row>
    <row r="139" spans="1:23" x14ac:dyDescent="0.2">
      <c r="A139" s="6"/>
      <c r="B139" s="15"/>
      <c r="I139" s="1"/>
      <c r="O139" s="1"/>
      <c r="U139" s="1"/>
      <c r="W139" s="1"/>
    </row>
    <row r="140" spans="1:23" x14ac:dyDescent="0.2">
      <c r="A140" s="6"/>
      <c r="B140" s="37"/>
      <c r="C140" s="173" t="s">
        <v>125</v>
      </c>
      <c r="E140" s="36" t="e">
        <f>+K140+Q140</f>
        <v>#REF!</v>
      </c>
      <c r="G140" s="36" t="e">
        <f>+M140+S140</f>
        <v>#REF!</v>
      </c>
      <c r="H140" s="8"/>
      <c r="I140" s="40">
        <f>IFERROR((G140-E140)/G140,0)</f>
        <v>0</v>
      </c>
      <c r="J140" s="8"/>
      <c r="K140" s="174" t="e">
        <f>+#REF!</f>
        <v>#REF!</v>
      </c>
      <c r="L140" s="8"/>
      <c r="M140" s="174" t="e">
        <f>+#REF!</f>
        <v>#REF!</v>
      </c>
      <c r="N140" s="8"/>
      <c r="O140" s="179">
        <f>IFERROR((M140-K140)/M140,0)</f>
        <v>0</v>
      </c>
      <c r="P140" s="142"/>
      <c r="Q140" s="145"/>
      <c r="R140" s="142"/>
      <c r="S140" s="145" t="e">
        <f>+E140+K140</f>
        <v>#REF!</v>
      </c>
      <c r="T140" s="142"/>
      <c r="U140" s="146">
        <f>IFERROR((S140-Q140)/S140,0)</f>
        <v>0</v>
      </c>
      <c r="V140" s="142"/>
      <c r="W140" s="180" t="e">
        <f>M140-K140</f>
        <v>#REF!</v>
      </c>
    </row>
    <row r="141" spans="1:23" x14ac:dyDescent="0.2">
      <c r="G141" s="5"/>
      <c r="M141" s="5"/>
      <c r="S141" s="5"/>
    </row>
    <row r="148" spans="13:13" x14ac:dyDescent="0.2">
      <c r="M148" s="70"/>
    </row>
  </sheetData>
  <mergeCells count="1">
    <mergeCell ref="B2:C2"/>
  </mergeCells>
  <pageMargins left="0.7" right="0.7" top="0.75" bottom="0.75" header="0.3" footer="0.3"/>
  <pageSetup paperSize="9" scale="46" orientation="portrait" r:id="rId1"/>
  <customProperties>
    <customPr name="_pios_id" r:id="rId2"/>
  </customProperties>
  <ignoredErrors>
    <ignoredError sqref="K36:O114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9FAD-2412-4C07-91D2-7392226B46D2}">
  <sheetPr>
    <tabColor theme="9" tint="-0.499984740745262"/>
  </sheetPr>
  <dimension ref="A1:W148"/>
  <sheetViews>
    <sheetView showGridLines="0" zoomScaleNormal="100" workbookViewId="0">
      <pane xSplit="4" topLeftCell="E1" activePane="topRight" state="frozen"/>
      <selection pane="topRight" activeCell="AA138" sqref="AA138"/>
    </sheetView>
  </sheetViews>
  <sheetFormatPr defaultColWidth="9.140625" defaultRowHeight="12.75" outlineLevelRow="3" x14ac:dyDescent="0.2"/>
  <cols>
    <col min="1" max="1" width="9.140625" style="4"/>
    <col min="2" max="2" width="9.85546875" style="2" hidden="1" customWidth="1"/>
    <col min="3" max="3" width="50" style="3" customWidth="1"/>
    <col min="4" max="4" width="1.42578125" style="3" customWidth="1"/>
    <col min="5" max="5" width="14.28515625" style="2" hidden="1" customWidth="1"/>
    <col min="6" max="6" width="1.42578125" style="3" hidden="1" customWidth="1"/>
    <col min="7" max="7" width="14.28515625" style="2" hidden="1" customWidth="1"/>
    <col min="8" max="8" width="1.42578125" style="2" hidden="1" customWidth="1"/>
    <col min="9" max="9" width="11.42578125" style="4" hidden="1" customWidth="1"/>
    <col min="10" max="10" width="1.42578125" style="2" hidden="1" customWidth="1"/>
    <col min="11" max="11" width="14.28515625" style="2" hidden="1" customWidth="1"/>
    <col min="12" max="12" width="1.42578125" style="2" hidden="1" customWidth="1"/>
    <col min="13" max="13" width="14.28515625" style="2" hidden="1" customWidth="1"/>
    <col min="14" max="14" width="1.42578125" style="2" hidden="1" customWidth="1"/>
    <col min="15" max="15" width="11.42578125" style="4" hidden="1" customWidth="1"/>
    <col min="16" max="16" width="1.42578125" style="2" customWidth="1"/>
    <col min="17" max="17" width="14.28515625" style="2" customWidth="1"/>
    <col min="18" max="18" width="1.42578125" style="2" customWidth="1"/>
    <col min="19" max="19" width="14.28515625" style="2" customWidth="1"/>
    <col min="20" max="20" width="1.42578125" style="2" customWidth="1"/>
    <col min="21" max="21" width="11.42578125" style="4" customWidth="1"/>
    <col min="22" max="22" width="1.42578125" style="2" customWidth="1"/>
    <col min="23" max="23" width="11.42578125" style="4" customWidth="1"/>
    <col min="24" max="16384" width="9.140625" style="4"/>
  </cols>
  <sheetData>
    <row r="1" spans="1:23" x14ac:dyDescent="0.2">
      <c r="A1" s="17"/>
    </row>
    <row r="2" spans="1:23" ht="37.5" customHeight="1" x14ac:dyDescent="0.2">
      <c r="B2" s="188"/>
      <c r="C2" s="188"/>
      <c r="E2" s="22" t="s">
        <v>143</v>
      </c>
      <c r="G2" s="22" t="s">
        <v>146</v>
      </c>
      <c r="H2" s="5"/>
      <c r="I2" s="39" t="s">
        <v>145</v>
      </c>
      <c r="J2" s="5"/>
      <c r="K2" s="46" t="s">
        <v>144</v>
      </c>
      <c r="L2" s="5"/>
      <c r="M2" s="46" t="s">
        <v>149</v>
      </c>
      <c r="N2" s="5"/>
      <c r="O2" s="47" t="s">
        <v>145</v>
      </c>
      <c r="P2" s="5"/>
      <c r="Q2" s="119" t="s">
        <v>147</v>
      </c>
      <c r="R2" s="5"/>
      <c r="S2" s="119" t="s">
        <v>148</v>
      </c>
      <c r="T2" s="5"/>
      <c r="U2" s="120" t="s">
        <v>151</v>
      </c>
      <c r="V2" s="5"/>
      <c r="W2" s="120" t="s">
        <v>152</v>
      </c>
    </row>
    <row r="3" spans="1:23" ht="30" customHeight="1" x14ac:dyDescent="0.2">
      <c r="B3" s="20" t="s">
        <v>51</v>
      </c>
      <c r="C3" s="21"/>
    </row>
    <row r="4" spans="1:23" ht="15" customHeight="1" x14ac:dyDescent="0.2">
      <c r="A4" s="6"/>
      <c r="B4" s="35">
        <v>7</v>
      </c>
      <c r="C4" s="121" t="s">
        <v>59</v>
      </c>
      <c r="E4" s="36">
        <f>+E5+E14</f>
        <v>0</v>
      </c>
      <c r="G4" s="36" t="e">
        <f>+G5+G14</f>
        <v>#REF!</v>
      </c>
      <c r="H4" s="7"/>
      <c r="I4" s="40">
        <f>IFERROR((G4-E4)/G4,0)</f>
        <v>0</v>
      </c>
      <c r="J4" s="7"/>
      <c r="K4" s="62">
        <f>+K5+K14</f>
        <v>0</v>
      </c>
      <c r="L4" s="7"/>
      <c r="M4" s="62" t="e">
        <f>+M5+M14</f>
        <v>#REF!</v>
      </c>
      <c r="N4" s="7"/>
      <c r="O4" s="63">
        <f>IFERROR((M4-K4)/M4,0)</f>
        <v>0</v>
      </c>
      <c r="P4" s="7"/>
      <c r="Q4" s="122">
        <f>+Q5+Q14</f>
        <v>0</v>
      </c>
      <c r="R4" s="7"/>
      <c r="S4" s="122">
        <f>+S5+S14</f>
        <v>0</v>
      </c>
      <c r="T4" s="7"/>
      <c r="U4" s="134">
        <f>IFERROR((S4-Q4)/S4,0)</f>
        <v>0</v>
      </c>
      <c r="V4" s="7"/>
      <c r="W4" s="130">
        <f>S4-Q4</f>
        <v>0</v>
      </c>
    </row>
    <row r="5" spans="1:23" s="105" customFormat="1" ht="15" customHeight="1" x14ac:dyDescent="0.2">
      <c r="A5" s="18"/>
      <c r="B5" s="101">
        <v>70</v>
      </c>
      <c r="C5" s="88" t="s">
        <v>42</v>
      </c>
      <c r="D5" s="102"/>
      <c r="E5" s="103">
        <f>+E6</f>
        <v>0</v>
      </c>
      <c r="F5" s="102"/>
      <c r="G5" s="103">
        <f>+G6</f>
        <v>0</v>
      </c>
      <c r="H5" s="103"/>
      <c r="I5" s="104">
        <f>IFERROR((G5-E5)/G5,0)</f>
        <v>0</v>
      </c>
      <c r="J5" s="103"/>
      <c r="K5" s="103">
        <f>+K6</f>
        <v>0</v>
      </c>
      <c r="L5" s="103"/>
      <c r="M5" s="103">
        <f>+M6</f>
        <v>0</v>
      </c>
      <c r="N5" s="103"/>
      <c r="O5" s="104">
        <f>IFERROR((M5-K5)/M5,0)</f>
        <v>0</v>
      </c>
      <c r="P5" s="103"/>
      <c r="Q5" s="72">
        <f>+Q6</f>
        <v>0</v>
      </c>
      <c r="R5" s="103"/>
      <c r="S5" s="72">
        <f>+S6</f>
        <v>0</v>
      </c>
      <c r="T5" s="103"/>
      <c r="U5" s="135">
        <f>IFERROR((S5-Q5)/S5,0)</f>
        <v>0</v>
      </c>
      <c r="V5" s="103"/>
      <c r="W5" s="131">
        <f t="shared" ref="W5:W14" si="0">S5-Q5</f>
        <v>0</v>
      </c>
    </row>
    <row r="6" spans="1:23" s="17" customFormat="1" ht="15" hidden="1" customHeight="1" outlineLevel="1" x14ac:dyDescent="0.2">
      <c r="A6" s="18"/>
      <c r="B6" s="101">
        <v>70</v>
      </c>
      <c r="C6" s="88" t="s">
        <v>60</v>
      </c>
      <c r="D6" s="30"/>
      <c r="E6" s="72">
        <f>SUM(E7:E13)</f>
        <v>0</v>
      </c>
      <c r="F6" s="30"/>
      <c r="G6" s="72">
        <f>SUM(G7:G13)</f>
        <v>0</v>
      </c>
      <c r="H6" s="72"/>
      <c r="I6" s="73">
        <f>IFERROR((G6-E6)/G6,0)</f>
        <v>0</v>
      </c>
      <c r="J6" s="72"/>
      <c r="K6" s="72">
        <f>SUM(K7:K13)</f>
        <v>0</v>
      </c>
      <c r="L6" s="72"/>
      <c r="M6" s="72">
        <f>SUM(M7:M13)</f>
        <v>0</v>
      </c>
      <c r="N6" s="72"/>
      <c r="O6" s="73">
        <f>IFERROR((M6-K6)/M6,0)</f>
        <v>0</v>
      </c>
      <c r="P6" s="72"/>
      <c r="Q6" s="72">
        <f>SUM(Q7:Q13)</f>
        <v>0</v>
      </c>
      <c r="R6" s="72"/>
      <c r="S6" s="72">
        <f>SUM(S7:S13)</f>
        <v>0</v>
      </c>
      <c r="T6" s="72"/>
      <c r="U6" s="73">
        <f>IFERROR((S6-Q6)/S6,0)</f>
        <v>0</v>
      </c>
      <c r="V6" s="72"/>
      <c r="W6" s="131">
        <f t="shared" si="0"/>
        <v>0</v>
      </c>
    </row>
    <row r="7" spans="1:23" s="17" customFormat="1" ht="15" hidden="1" customHeight="1" outlineLevel="1" x14ac:dyDescent="0.2">
      <c r="A7" s="18"/>
      <c r="B7" s="106" t="str">
        <f>MID(C7,9,8)</f>
        <v>70505000</v>
      </c>
      <c r="C7" s="76" t="s">
        <v>35</v>
      </c>
      <c r="D7" s="28"/>
      <c r="E7" s="29">
        <f t="shared" ref="E7:E13" si="1">K7+Q7</f>
        <v>0</v>
      </c>
      <c r="F7" s="28"/>
      <c r="G7" s="29">
        <f>M7+S7</f>
        <v>0</v>
      </c>
      <c r="H7" s="29"/>
      <c r="I7" s="43">
        <f>IFERROR((G7-E7)/G7,0)</f>
        <v>0</v>
      </c>
      <c r="J7" s="29"/>
      <c r="K7" s="29">
        <f>IFERROR(-VLOOKUP($C7,#REF!,2,FALSE),0)</f>
        <v>0</v>
      </c>
      <c r="L7" s="29"/>
      <c r="M7" s="29">
        <f>IFERROR(-VLOOKUP($C7,#REF!,3,FALSE),0)</f>
        <v>0</v>
      </c>
      <c r="N7" s="29"/>
      <c r="O7" s="43">
        <f>IFERROR((M7-K7)/M7,0)</f>
        <v>0</v>
      </c>
      <c r="P7" s="29"/>
      <c r="Q7" s="29">
        <f>IFERROR(-VLOOKUP('Presentació SEC_AMBici'!$C7,#REF!,2,FALSE),0)</f>
        <v>0</v>
      </c>
      <c r="R7" s="29"/>
      <c r="S7" s="29">
        <f>IFERROR(-VLOOKUP('Presentació SEC_AMBici'!$C7,#REF!,3,FALSE),0)</f>
        <v>0</v>
      </c>
      <c r="T7" s="29"/>
      <c r="U7" s="43">
        <f>IFERROR((S7-Q7)/S7,0)</f>
        <v>0</v>
      </c>
      <c r="V7" s="29"/>
      <c r="W7" s="132">
        <f t="shared" si="0"/>
        <v>0</v>
      </c>
    </row>
    <row r="8" spans="1:23" s="17" customFormat="1" ht="15" hidden="1" customHeight="1" outlineLevel="1" x14ac:dyDescent="0.2">
      <c r="A8" s="18"/>
      <c r="B8" s="27" t="str">
        <f t="shared" ref="B8:B13" si="2">MID(C8,9,8)</f>
        <v>70505001</v>
      </c>
      <c r="C8" s="76" t="s">
        <v>126</v>
      </c>
      <c r="D8" s="28"/>
      <c r="E8" s="29">
        <f t="shared" si="1"/>
        <v>0</v>
      </c>
      <c r="F8" s="28"/>
      <c r="G8" s="29">
        <f t="shared" ref="G8:G13" si="3">M8+S8</f>
        <v>0</v>
      </c>
      <c r="H8" s="29"/>
      <c r="I8" s="43">
        <f t="shared" ref="I8:I18" si="4">IFERROR((G8-E8)/G8,0)</f>
        <v>0</v>
      </c>
      <c r="J8" s="29"/>
      <c r="K8" s="29">
        <f>IFERROR(-VLOOKUP($C8,#REF!,2,FALSE),0)</f>
        <v>0</v>
      </c>
      <c r="L8" s="29"/>
      <c r="M8" s="29">
        <f>IFERROR(-VLOOKUP($C8,#REF!,3,FALSE),0)</f>
        <v>0</v>
      </c>
      <c r="N8" s="29"/>
      <c r="O8" s="43">
        <f t="shared" ref="O8:O18" si="5">IFERROR((M8-K8)/M8,0)</f>
        <v>0</v>
      </c>
      <c r="P8" s="29"/>
      <c r="Q8" s="29">
        <f>IFERROR(-VLOOKUP('Presentació SEC_AMBici'!$C8,#REF!,2,FALSE),0)</f>
        <v>0</v>
      </c>
      <c r="R8" s="29"/>
      <c r="S8" s="29">
        <f>IFERROR(-VLOOKUP('Presentació SEC_AMBici'!$C8,#REF!,3,FALSE),0)</f>
        <v>0</v>
      </c>
      <c r="T8" s="29"/>
      <c r="U8" s="43">
        <f t="shared" ref="U8:U18" si="6">IFERROR((S8-Q8)/S8,0)</f>
        <v>0</v>
      </c>
      <c r="V8" s="29"/>
      <c r="W8" s="132">
        <f t="shared" si="0"/>
        <v>0</v>
      </c>
    </row>
    <row r="9" spans="1:23" s="17" customFormat="1" ht="15" hidden="1" customHeight="1" outlineLevel="1" x14ac:dyDescent="0.2">
      <c r="A9" s="18"/>
      <c r="B9" s="27" t="str">
        <f t="shared" si="2"/>
        <v>70505002</v>
      </c>
      <c r="C9" s="76" t="s">
        <v>127</v>
      </c>
      <c r="D9" s="28"/>
      <c r="E9" s="29">
        <f t="shared" si="1"/>
        <v>0</v>
      </c>
      <c r="F9" s="28"/>
      <c r="G9" s="29">
        <f t="shared" si="3"/>
        <v>0</v>
      </c>
      <c r="H9" s="29"/>
      <c r="I9" s="43">
        <f t="shared" si="4"/>
        <v>0</v>
      </c>
      <c r="J9" s="29"/>
      <c r="K9" s="29">
        <f>IFERROR(-VLOOKUP($C9,#REF!,2,FALSE),0)</f>
        <v>0</v>
      </c>
      <c r="L9" s="29"/>
      <c r="M9" s="29">
        <f>IFERROR(-VLOOKUP($C9,#REF!,3,FALSE),0)</f>
        <v>0</v>
      </c>
      <c r="N9" s="29"/>
      <c r="O9" s="43">
        <f t="shared" si="5"/>
        <v>0</v>
      </c>
      <c r="P9" s="29"/>
      <c r="Q9" s="29">
        <f>IFERROR(-VLOOKUP('Presentació SEC_AMBici'!$C9,#REF!,2,FALSE),0)</f>
        <v>0</v>
      </c>
      <c r="R9" s="29"/>
      <c r="S9" s="29">
        <f>IFERROR(-VLOOKUP('Presentació SEC_AMBici'!$C9,#REF!,3,FALSE),0)</f>
        <v>0</v>
      </c>
      <c r="T9" s="29"/>
      <c r="U9" s="43">
        <f t="shared" si="6"/>
        <v>0</v>
      </c>
      <c r="V9" s="29"/>
      <c r="W9" s="132">
        <f t="shared" si="0"/>
        <v>0</v>
      </c>
    </row>
    <row r="10" spans="1:23" s="17" customFormat="1" ht="15" hidden="1" customHeight="1" outlineLevel="1" x14ac:dyDescent="0.2">
      <c r="A10" s="18"/>
      <c r="B10" s="27" t="str">
        <f t="shared" si="2"/>
        <v>70505003</v>
      </c>
      <c r="C10" s="76" t="s">
        <v>128</v>
      </c>
      <c r="D10" s="28"/>
      <c r="E10" s="29">
        <f t="shared" si="1"/>
        <v>0</v>
      </c>
      <c r="F10" s="28"/>
      <c r="G10" s="29">
        <f t="shared" si="3"/>
        <v>0</v>
      </c>
      <c r="H10" s="29"/>
      <c r="I10" s="43">
        <f t="shared" si="4"/>
        <v>0</v>
      </c>
      <c r="J10" s="29"/>
      <c r="K10" s="29">
        <f>IFERROR(-VLOOKUP($C10,#REF!,2,FALSE),0)</f>
        <v>0</v>
      </c>
      <c r="L10" s="29"/>
      <c r="M10" s="29">
        <f>IFERROR(-VLOOKUP($C10,#REF!,3,FALSE),0)</f>
        <v>0</v>
      </c>
      <c r="N10" s="29"/>
      <c r="O10" s="43">
        <f t="shared" si="5"/>
        <v>0</v>
      </c>
      <c r="P10" s="29"/>
      <c r="Q10" s="29">
        <f>IFERROR(-VLOOKUP('Presentació SEC_AMBici'!$C10,#REF!,2,FALSE),0)</f>
        <v>0</v>
      </c>
      <c r="R10" s="29"/>
      <c r="S10" s="29">
        <f>IFERROR(-VLOOKUP('Presentació SEC_AMBici'!$C10,#REF!,3,FALSE),0)</f>
        <v>0</v>
      </c>
      <c r="T10" s="29"/>
      <c r="U10" s="43">
        <f t="shared" si="6"/>
        <v>0</v>
      </c>
      <c r="V10" s="29"/>
      <c r="W10" s="132">
        <f t="shared" si="0"/>
        <v>0</v>
      </c>
    </row>
    <row r="11" spans="1:23" s="17" customFormat="1" ht="15" hidden="1" customHeight="1" outlineLevel="1" x14ac:dyDescent="0.2">
      <c r="A11" s="18"/>
      <c r="B11" s="27" t="str">
        <f t="shared" si="2"/>
        <v>70505004</v>
      </c>
      <c r="C11" s="76" t="s">
        <v>129</v>
      </c>
      <c r="D11" s="28"/>
      <c r="E11" s="29">
        <f t="shared" si="1"/>
        <v>0</v>
      </c>
      <c r="F11" s="28"/>
      <c r="G11" s="29">
        <f t="shared" si="3"/>
        <v>0</v>
      </c>
      <c r="H11" s="29"/>
      <c r="I11" s="43">
        <f t="shared" si="4"/>
        <v>0</v>
      </c>
      <c r="J11" s="29"/>
      <c r="K11" s="29">
        <f>IFERROR(-VLOOKUP($C11,#REF!,2,FALSE),0)</f>
        <v>0</v>
      </c>
      <c r="L11" s="29"/>
      <c r="M11" s="29">
        <f>IFERROR(-VLOOKUP($C11,#REF!,3,FALSE),0)</f>
        <v>0</v>
      </c>
      <c r="N11" s="29"/>
      <c r="O11" s="43">
        <f t="shared" si="5"/>
        <v>0</v>
      </c>
      <c r="P11" s="29"/>
      <c r="Q11" s="29">
        <f>IFERROR(-VLOOKUP('Presentació SEC_AMBici'!$C11,#REF!,2,FALSE),0)</f>
        <v>0</v>
      </c>
      <c r="R11" s="29"/>
      <c r="S11" s="29">
        <f>IFERROR(-VLOOKUP('Presentació SEC_AMBici'!$C11,#REF!,3,FALSE),0)</f>
        <v>0</v>
      </c>
      <c r="T11" s="29"/>
      <c r="U11" s="43">
        <f t="shared" si="6"/>
        <v>0</v>
      </c>
      <c r="V11" s="29"/>
      <c r="W11" s="132">
        <f t="shared" si="0"/>
        <v>0</v>
      </c>
    </row>
    <row r="12" spans="1:23" s="17" customFormat="1" ht="15" hidden="1" customHeight="1" outlineLevel="1" x14ac:dyDescent="0.2">
      <c r="A12" s="18"/>
      <c r="B12" s="27" t="str">
        <f t="shared" si="2"/>
        <v>70505005</v>
      </c>
      <c r="C12" s="76" t="s">
        <v>130</v>
      </c>
      <c r="D12" s="28"/>
      <c r="E12" s="29">
        <f t="shared" si="1"/>
        <v>0</v>
      </c>
      <c r="F12" s="28"/>
      <c r="G12" s="29">
        <f t="shared" si="3"/>
        <v>0</v>
      </c>
      <c r="H12" s="29"/>
      <c r="I12" s="43">
        <f t="shared" si="4"/>
        <v>0</v>
      </c>
      <c r="J12" s="29"/>
      <c r="K12" s="29">
        <f>IFERROR(-VLOOKUP($C12,#REF!,2,FALSE),0)</f>
        <v>0</v>
      </c>
      <c r="L12" s="29"/>
      <c r="M12" s="29">
        <f>IFERROR(-VLOOKUP($C12,#REF!,3,FALSE),0)</f>
        <v>0</v>
      </c>
      <c r="N12" s="29"/>
      <c r="O12" s="43">
        <f t="shared" si="5"/>
        <v>0</v>
      </c>
      <c r="P12" s="29"/>
      <c r="Q12" s="29">
        <f>IFERROR(-VLOOKUP('Presentació SEC_AMBici'!$C12,#REF!,2,FALSE),0)</f>
        <v>0</v>
      </c>
      <c r="R12" s="29"/>
      <c r="S12" s="29">
        <f>IFERROR(-VLOOKUP('Presentació SEC_AMBici'!$C12,#REF!,3,FALSE),0)</f>
        <v>0</v>
      </c>
      <c r="T12" s="29"/>
      <c r="U12" s="43">
        <f t="shared" si="6"/>
        <v>0</v>
      </c>
      <c r="V12" s="29"/>
      <c r="W12" s="132">
        <f t="shared" si="0"/>
        <v>0</v>
      </c>
    </row>
    <row r="13" spans="1:23" s="17" customFormat="1" ht="15" hidden="1" customHeight="1" outlineLevel="1" x14ac:dyDescent="0.2">
      <c r="A13" s="18"/>
      <c r="B13" s="27" t="str">
        <f t="shared" si="2"/>
        <v>70900000</v>
      </c>
      <c r="C13" s="76" t="s">
        <v>61</v>
      </c>
      <c r="D13" s="28"/>
      <c r="E13" s="29">
        <f t="shared" si="1"/>
        <v>0</v>
      </c>
      <c r="F13" s="28"/>
      <c r="G13" s="29">
        <f t="shared" si="3"/>
        <v>0</v>
      </c>
      <c r="H13" s="29"/>
      <c r="I13" s="43">
        <f t="shared" si="4"/>
        <v>0</v>
      </c>
      <c r="J13" s="29"/>
      <c r="K13" s="29">
        <f>IFERROR(-VLOOKUP($C13,#REF!,2,FALSE),0)</f>
        <v>0</v>
      </c>
      <c r="L13" s="29"/>
      <c r="M13" s="29">
        <f>IFERROR(-VLOOKUP($C13,#REF!,3,FALSE),0)</f>
        <v>0</v>
      </c>
      <c r="N13" s="29"/>
      <c r="O13" s="43">
        <f t="shared" si="5"/>
        <v>0</v>
      </c>
      <c r="P13" s="29"/>
      <c r="Q13" s="29">
        <f>IFERROR(-VLOOKUP('Presentació SEC_AMBici'!$C13,#REF!,2,FALSE),0)</f>
        <v>0</v>
      </c>
      <c r="R13" s="29"/>
      <c r="S13" s="29">
        <f>IFERROR(-VLOOKUP('Presentació SEC_AMBici'!$C13,#REF!,3,FALSE),0)</f>
        <v>0</v>
      </c>
      <c r="T13" s="29"/>
      <c r="U13" s="43">
        <f t="shared" si="6"/>
        <v>0</v>
      </c>
      <c r="V13" s="29"/>
      <c r="W13" s="132">
        <f t="shared" si="0"/>
        <v>0</v>
      </c>
    </row>
    <row r="14" spans="1:23" s="105" customFormat="1" ht="15" customHeight="1" collapsed="1" x14ac:dyDescent="0.2">
      <c r="A14" s="18"/>
      <c r="B14" s="101">
        <v>75</v>
      </c>
      <c r="C14" s="88" t="s">
        <v>62</v>
      </c>
      <c r="D14" s="102"/>
      <c r="E14" s="103">
        <f>+E15+E17</f>
        <v>0</v>
      </c>
      <c r="F14" s="102"/>
      <c r="G14" s="103" t="e">
        <f>+G15+G17</f>
        <v>#REF!</v>
      </c>
      <c r="H14" s="103"/>
      <c r="I14" s="104">
        <f t="shared" si="4"/>
        <v>0</v>
      </c>
      <c r="J14" s="103"/>
      <c r="K14" s="103">
        <f>+K15+K17</f>
        <v>0</v>
      </c>
      <c r="L14" s="103"/>
      <c r="M14" s="103" t="e">
        <f>+M15+M17</f>
        <v>#REF!</v>
      </c>
      <c r="N14" s="103"/>
      <c r="O14" s="104">
        <f t="shared" si="5"/>
        <v>0</v>
      </c>
      <c r="P14" s="103"/>
      <c r="Q14" s="72">
        <f>+Q15+Q17</f>
        <v>0</v>
      </c>
      <c r="R14" s="103"/>
      <c r="S14" s="72">
        <f>+S15+S17</f>
        <v>0</v>
      </c>
      <c r="T14" s="103"/>
      <c r="U14" s="73">
        <f t="shared" si="6"/>
        <v>0</v>
      </c>
      <c r="V14" s="103"/>
      <c r="W14" s="133">
        <f t="shared" si="0"/>
        <v>0</v>
      </c>
    </row>
    <row r="15" spans="1:23" ht="15" hidden="1" customHeight="1" outlineLevel="1" x14ac:dyDescent="0.2">
      <c r="A15" s="6"/>
      <c r="B15" s="31" t="s">
        <v>63</v>
      </c>
      <c r="C15" s="78" t="s">
        <v>54</v>
      </c>
      <c r="E15" s="32">
        <f>+E16</f>
        <v>0</v>
      </c>
      <c r="G15" s="32" t="e">
        <f>+G16</f>
        <v>#REF!</v>
      </c>
      <c r="H15" s="10"/>
      <c r="I15" s="42">
        <f t="shared" si="4"/>
        <v>0</v>
      </c>
      <c r="J15" s="10"/>
      <c r="K15" s="68">
        <f>+K16</f>
        <v>0</v>
      </c>
      <c r="L15" s="10"/>
      <c r="M15" s="68" t="e">
        <f>+M16</f>
        <v>#REF!</v>
      </c>
      <c r="N15" s="10"/>
      <c r="O15" s="69">
        <f t="shared" si="5"/>
        <v>0</v>
      </c>
      <c r="P15" s="10"/>
      <c r="Q15" s="52">
        <f>+Q16</f>
        <v>0</v>
      </c>
      <c r="R15" s="10"/>
      <c r="S15" s="52">
        <f>+S16</f>
        <v>0</v>
      </c>
      <c r="T15" s="10"/>
      <c r="U15" s="53">
        <f t="shared" si="6"/>
        <v>0</v>
      </c>
      <c r="V15" s="10"/>
      <c r="W15" s="96">
        <f>IFERROR((U15-S15)/U15,0)</f>
        <v>0</v>
      </c>
    </row>
    <row r="16" spans="1:23" s="14" customFormat="1" ht="15" hidden="1" customHeight="1" outlineLevel="2" x14ac:dyDescent="0.2">
      <c r="B16" s="11" t="str">
        <f>MID(C16,9,8)</f>
        <v>75200006</v>
      </c>
      <c r="C16" s="76" t="s">
        <v>44</v>
      </c>
      <c r="D16" s="12"/>
      <c r="E16" s="29">
        <f>+K16+Q16</f>
        <v>0</v>
      </c>
      <c r="F16" s="12"/>
      <c r="G16" s="29" t="e">
        <f>+M16+S16</f>
        <v>#REF!</v>
      </c>
      <c r="H16" s="29"/>
      <c r="I16" s="43">
        <f t="shared" si="4"/>
        <v>0</v>
      </c>
      <c r="J16" s="29"/>
      <c r="K16" s="29">
        <f>IFERROR(-VLOOKUP($C16,#REF!,2,FALSE),0)</f>
        <v>0</v>
      </c>
      <c r="L16" s="29"/>
      <c r="M16" s="71" t="e">
        <f>#REF!</f>
        <v>#REF!</v>
      </c>
      <c r="N16" s="29"/>
      <c r="O16" s="43">
        <f t="shared" si="5"/>
        <v>0</v>
      </c>
      <c r="P16" s="29"/>
      <c r="Q16" s="29">
        <f>IFERROR(-VLOOKUP('Presentació SEC_AMBici'!$C16,#REF!,2,FALSE),0)</f>
        <v>0</v>
      </c>
      <c r="R16" s="13"/>
      <c r="S16" s="29">
        <f>IFERROR(-VLOOKUP('Presentació SEC_AMBici'!$C16,#REF!,3,FALSE),0)</f>
        <v>0</v>
      </c>
      <c r="T16" s="13"/>
      <c r="U16" s="43">
        <f t="shared" si="6"/>
        <v>0</v>
      </c>
      <c r="V16" s="29"/>
      <c r="W16" s="97">
        <f>IFERROR((U16-S16)/U16,0)</f>
        <v>0</v>
      </c>
    </row>
    <row r="17" spans="1:23" ht="15" hidden="1" customHeight="1" outlineLevel="1" x14ac:dyDescent="0.2">
      <c r="A17" s="6"/>
      <c r="B17" s="31" t="s">
        <v>64</v>
      </c>
      <c r="C17" s="78" t="s">
        <v>65</v>
      </c>
      <c r="E17" s="32">
        <f>+E18</f>
        <v>0</v>
      </c>
      <c r="G17" s="32">
        <f>+G18</f>
        <v>0</v>
      </c>
      <c r="H17" s="10"/>
      <c r="I17" s="42">
        <f t="shared" si="4"/>
        <v>0</v>
      </c>
      <c r="J17" s="10"/>
      <c r="K17" s="68">
        <f>+K18</f>
        <v>0</v>
      </c>
      <c r="L17" s="10"/>
      <c r="M17" s="68">
        <f>+M18</f>
        <v>0</v>
      </c>
      <c r="N17" s="10"/>
      <c r="O17" s="69">
        <f t="shared" si="5"/>
        <v>0</v>
      </c>
      <c r="P17" s="10"/>
      <c r="Q17" s="52">
        <f>+Q18</f>
        <v>0</v>
      </c>
      <c r="R17" s="10"/>
      <c r="S17" s="52">
        <f>+S18</f>
        <v>0</v>
      </c>
      <c r="T17" s="10"/>
      <c r="U17" s="53">
        <f t="shared" si="6"/>
        <v>0</v>
      </c>
      <c r="V17" s="10"/>
      <c r="W17" s="96">
        <f>IFERROR((U17-S17)/U17,0)</f>
        <v>0</v>
      </c>
    </row>
    <row r="18" spans="1:23" s="14" customFormat="1" ht="15" hidden="1" customHeight="1" outlineLevel="2" x14ac:dyDescent="0.2">
      <c r="B18" s="11" t="str">
        <f>MID(C18,9,8)</f>
        <v>75900005</v>
      </c>
      <c r="C18" s="76" t="s">
        <v>34</v>
      </c>
      <c r="D18" s="12"/>
      <c r="E18" s="29">
        <f>+K18+Q18</f>
        <v>0</v>
      </c>
      <c r="F18" s="12"/>
      <c r="G18" s="29">
        <f>+M18+S18</f>
        <v>0</v>
      </c>
      <c r="H18" s="29"/>
      <c r="I18" s="43">
        <f t="shared" si="4"/>
        <v>0</v>
      </c>
      <c r="J18" s="29"/>
      <c r="K18" s="29">
        <f>IFERROR(-VLOOKUP($C18,#REF!,2,FALSE),0)</f>
        <v>0</v>
      </c>
      <c r="L18" s="29"/>
      <c r="M18" s="29">
        <f>IFERROR(-VLOOKUP($C18,#REF!,3,FALSE),0)</f>
        <v>0</v>
      </c>
      <c r="N18" s="29"/>
      <c r="O18" s="43">
        <f t="shared" si="5"/>
        <v>0</v>
      </c>
      <c r="P18" s="29"/>
      <c r="Q18" s="29">
        <f>IFERROR(-VLOOKUP('Presentació SEC_AMBici'!$C18,#REF!,2,FALSE),0)</f>
        <v>0</v>
      </c>
      <c r="R18" s="13"/>
      <c r="S18" s="29">
        <f>IFERROR(-VLOOKUP('Presentació SEC_AMBici'!$C18,#REF!,3,FALSE),0)</f>
        <v>0</v>
      </c>
      <c r="T18" s="13"/>
      <c r="U18" s="43">
        <f t="shared" si="6"/>
        <v>0</v>
      </c>
      <c r="V18" s="29"/>
      <c r="W18" s="97">
        <f>IFERROR((U18-S18)/U18,0)</f>
        <v>0</v>
      </c>
    </row>
    <row r="19" spans="1:23" collapsed="1" x14ac:dyDescent="0.2">
      <c r="A19" s="6"/>
      <c r="B19" s="15"/>
      <c r="C19" s="77"/>
      <c r="E19" s="10"/>
      <c r="G19" s="10"/>
      <c r="H19" s="10"/>
      <c r="I19" s="1"/>
      <c r="J19" s="10"/>
      <c r="K19" s="10"/>
      <c r="L19" s="10"/>
      <c r="M19" s="10"/>
      <c r="N19" s="10"/>
      <c r="O19" s="1"/>
      <c r="P19" s="10"/>
      <c r="Q19" s="10"/>
      <c r="R19" s="10"/>
      <c r="S19" s="10"/>
      <c r="T19" s="10"/>
      <c r="U19" s="1"/>
      <c r="V19" s="10"/>
      <c r="W19" s="98"/>
    </row>
    <row r="20" spans="1:23" ht="15" customHeight="1" x14ac:dyDescent="0.2">
      <c r="A20" s="6"/>
      <c r="B20" s="35">
        <v>60</v>
      </c>
      <c r="C20" s="121" t="s">
        <v>37</v>
      </c>
      <c r="E20" s="36">
        <f>+E21</f>
        <v>0</v>
      </c>
      <c r="G20" s="36">
        <f>+G21</f>
        <v>0</v>
      </c>
      <c r="H20" s="7"/>
      <c r="I20" s="40">
        <f t="shared" ref="I20:I30" si="7">IFERROR((G20-E20)/G20,0)</f>
        <v>0</v>
      </c>
      <c r="J20" s="7"/>
      <c r="K20" s="62">
        <f>+K21</f>
        <v>0</v>
      </c>
      <c r="L20" s="7"/>
      <c r="M20" s="62">
        <f>+M21</f>
        <v>0</v>
      </c>
      <c r="N20" s="7"/>
      <c r="O20" s="63">
        <f t="shared" ref="O20:O30" si="8">IFERROR((M20-K20)/M20,0)</f>
        <v>0</v>
      </c>
      <c r="P20" s="7"/>
      <c r="Q20" s="122">
        <f>+Q21</f>
        <v>0</v>
      </c>
      <c r="R20" s="8"/>
      <c r="S20" s="122">
        <f>+S21</f>
        <v>0</v>
      </c>
      <c r="T20" s="8"/>
      <c r="U20" s="123">
        <f t="shared" ref="U20:U30" si="9">IFERROR((S20-Q20)/S20,0)</f>
        <v>0</v>
      </c>
      <c r="V20" s="7"/>
      <c r="W20" s="128">
        <f>S20-Q20</f>
        <v>0</v>
      </c>
    </row>
    <row r="21" spans="1:23" ht="15" hidden="1" customHeight="1" x14ac:dyDescent="0.2">
      <c r="A21" s="6"/>
      <c r="B21" s="33">
        <v>60</v>
      </c>
      <c r="C21" s="80" t="s">
        <v>66</v>
      </c>
      <c r="E21" s="34">
        <f>+E22+E25</f>
        <v>0</v>
      </c>
      <c r="G21" s="34">
        <f>+G22+G25</f>
        <v>0</v>
      </c>
      <c r="H21" s="10"/>
      <c r="I21" s="44">
        <f t="shared" si="7"/>
        <v>0</v>
      </c>
      <c r="J21" s="10"/>
      <c r="K21" s="66">
        <f>+K22+K25</f>
        <v>0</v>
      </c>
      <c r="L21" s="10"/>
      <c r="M21" s="66">
        <f>+M22+M25</f>
        <v>0</v>
      </c>
      <c r="N21" s="10"/>
      <c r="O21" s="67">
        <f t="shared" si="8"/>
        <v>0</v>
      </c>
      <c r="P21" s="10"/>
      <c r="Q21" s="50">
        <f>+Q22+Q25</f>
        <v>0</v>
      </c>
      <c r="R21" s="10"/>
      <c r="S21" s="50">
        <f>+S22+S25</f>
        <v>0</v>
      </c>
      <c r="T21" s="10"/>
      <c r="U21" s="51">
        <f t="shared" si="9"/>
        <v>0</v>
      </c>
      <c r="V21" s="10"/>
      <c r="W21" s="100">
        <f>F21-D21</f>
        <v>0</v>
      </c>
    </row>
    <row r="22" spans="1:23" ht="15" hidden="1" customHeight="1" outlineLevel="1" x14ac:dyDescent="0.2">
      <c r="A22" s="6"/>
      <c r="B22" s="31">
        <v>603</v>
      </c>
      <c r="C22" s="78" t="s">
        <v>67</v>
      </c>
      <c r="E22" s="32">
        <f>SUM(E23:E24)</f>
        <v>0</v>
      </c>
      <c r="G22" s="32">
        <f>SUM(G23:G24)</f>
        <v>0</v>
      </c>
      <c r="H22" s="10"/>
      <c r="I22" s="42">
        <f t="shared" si="7"/>
        <v>0</v>
      </c>
      <c r="J22" s="10"/>
      <c r="K22" s="68">
        <f>SUM(K23:K24)</f>
        <v>0</v>
      </c>
      <c r="L22" s="10"/>
      <c r="M22" s="68">
        <f>SUM(M23:M24)</f>
        <v>0</v>
      </c>
      <c r="N22" s="10"/>
      <c r="O22" s="69">
        <f t="shared" si="8"/>
        <v>0</v>
      </c>
      <c r="P22" s="10"/>
      <c r="Q22" s="52">
        <f>SUM(Q23:Q24)</f>
        <v>0</v>
      </c>
      <c r="R22" s="10"/>
      <c r="S22" s="52">
        <f>SUM(S23:S24)</f>
        <v>0</v>
      </c>
      <c r="T22" s="10"/>
      <c r="U22" s="53">
        <f t="shared" si="9"/>
        <v>0</v>
      </c>
      <c r="V22" s="10"/>
      <c r="W22" s="96">
        <f t="shared" ref="W22:W30" si="10">IFERROR((U22-S22)/U22,0)</f>
        <v>0</v>
      </c>
    </row>
    <row r="23" spans="1:23" ht="15" hidden="1" customHeight="1" outlineLevel="2" x14ac:dyDescent="0.2">
      <c r="A23" s="6"/>
      <c r="B23" s="11" t="str">
        <f t="shared" ref="B23:B30" si="11">MID(C23,9,8)</f>
        <v>60300002</v>
      </c>
      <c r="C23" s="76" t="s">
        <v>68</v>
      </c>
      <c r="E23" s="29">
        <f>K23+Q23</f>
        <v>0</v>
      </c>
      <c r="G23" s="29">
        <f>M23+S23</f>
        <v>0</v>
      </c>
      <c r="H23" s="29"/>
      <c r="I23" s="43">
        <f t="shared" si="7"/>
        <v>0</v>
      </c>
      <c r="J23" s="29"/>
      <c r="K23" s="29">
        <f>IFERROR(-VLOOKUP($C23,#REF!,2,FALSE),0)</f>
        <v>0</v>
      </c>
      <c r="L23" s="29"/>
      <c r="M23" s="29">
        <f>IFERROR(-VLOOKUP($C23,#REF!,3,FALSE),0)</f>
        <v>0</v>
      </c>
      <c r="N23" s="29"/>
      <c r="O23" s="43">
        <f t="shared" si="8"/>
        <v>0</v>
      </c>
      <c r="P23" s="29"/>
      <c r="Q23" s="29">
        <f>IFERROR(-VLOOKUP('Presentació SEC_AMBici'!$C23,#REF!,2,FALSE),0)</f>
        <v>0</v>
      </c>
      <c r="R23" s="13"/>
      <c r="S23" s="29">
        <f>IFERROR(-VLOOKUP('Presentació SEC_AMBici'!$C23,#REF!,3,FALSE),0)</f>
        <v>0</v>
      </c>
      <c r="T23" s="13"/>
      <c r="U23" s="43">
        <f t="shared" si="9"/>
        <v>0</v>
      </c>
      <c r="V23" s="29"/>
      <c r="W23" s="97">
        <f t="shared" si="10"/>
        <v>0</v>
      </c>
    </row>
    <row r="24" spans="1:23" ht="15" hidden="1" customHeight="1" outlineLevel="2" x14ac:dyDescent="0.2">
      <c r="A24" s="6"/>
      <c r="B24" s="11" t="str">
        <f t="shared" si="11"/>
        <v>60300003</v>
      </c>
      <c r="C24" s="76" t="s">
        <v>69</v>
      </c>
      <c r="E24" s="29">
        <f>K24+Q24</f>
        <v>0</v>
      </c>
      <c r="G24" s="29">
        <f>M24+S24</f>
        <v>0</v>
      </c>
      <c r="H24" s="29"/>
      <c r="I24" s="43">
        <f t="shared" si="7"/>
        <v>0</v>
      </c>
      <c r="J24" s="29"/>
      <c r="K24" s="29">
        <f>IFERROR(-VLOOKUP($C24,#REF!,2,FALSE),0)</f>
        <v>0</v>
      </c>
      <c r="L24" s="29"/>
      <c r="M24" s="29">
        <f>IFERROR(-VLOOKUP($C24,#REF!,3,FALSE),0)</f>
        <v>0</v>
      </c>
      <c r="N24" s="29"/>
      <c r="O24" s="43">
        <f t="shared" si="8"/>
        <v>0</v>
      </c>
      <c r="P24" s="29"/>
      <c r="Q24" s="29">
        <f>IFERROR(-VLOOKUP('Presentació SEC_AMBici'!$C24,#REF!,2,FALSE),0)</f>
        <v>0</v>
      </c>
      <c r="R24" s="13"/>
      <c r="S24" s="29">
        <f>IFERROR(-VLOOKUP('Presentació SEC_AMBici'!$C24,#REF!,3,FALSE),0)</f>
        <v>0</v>
      </c>
      <c r="T24" s="13"/>
      <c r="U24" s="43">
        <f t="shared" si="9"/>
        <v>0</v>
      </c>
      <c r="V24" s="29"/>
      <c r="W24" s="97">
        <f t="shared" si="10"/>
        <v>0</v>
      </c>
    </row>
    <row r="25" spans="1:23" ht="15" hidden="1" customHeight="1" outlineLevel="1" x14ac:dyDescent="0.2">
      <c r="A25" s="6"/>
      <c r="B25" s="31">
        <v>602</v>
      </c>
      <c r="C25" s="78" t="s">
        <v>37</v>
      </c>
      <c r="E25" s="32">
        <f>SUM(E26:E30)</f>
        <v>0</v>
      </c>
      <c r="G25" s="32">
        <f>SUM(G26:G30)</f>
        <v>0</v>
      </c>
      <c r="H25" s="10"/>
      <c r="I25" s="42">
        <f t="shared" si="7"/>
        <v>0</v>
      </c>
      <c r="J25" s="10"/>
      <c r="K25" s="68">
        <f>SUM(K26:K30)</f>
        <v>0</v>
      </c>
      <c r="L25" s="10"/>
      <c r="M25" s="68">
        <f>SUM(M26:M30)</f>
        <v>0</v>
      </c>
      <c r="N25" s="10"/>
      <c r="O25" s="69">
        <f t="shared" si="8"/>
        <v>0</v>
      </c>
      <c r="P25" s="10"/>
      <c r="Q25" s="52">
        <f>SUM(Q26:Q30)</f>
        <v>0</v>
      </c>
      <c r="R25" s="10"/>
      <c r="S25" s="52">
        <f>SUM(S26:S30)</f>
        <v>0</v>
      </c>
      <c r="T25" s="10"/>
      <c r="U25" s="53">
        <f t="shared" si="9"/>
        <v>0</v>
      </c>
      <c r="V25" s="10"/>
      <c r="W25" s="96">
        <f t="shared" si="10"/>
        <v>0</v>
      </c>
    </row>
    <row r="26" spans="1:23" s="14" customFormat="1" ht="15" hidden="1" customHeight="1" outlineLevel="2" x14ac:dyDescent="0.2">
      <c r="B26" s="19" t="str">
        <f t="shared" si="11"/>
        <v>60200000</v>
      </c>
      <c r="C26" s="76" t="s">
        <v>45</v>
      </c>
      <c r="D26" s="12"/>
      <c r="E26" s="29">
        <f>K26+Q26</f>
        <v>0</v>
      </c>
      <c r="F26" s="12"/>
      <c r="G26" s="29">
        <f>M26+S26</f>
        <v>0</v>
      </c>
      <c r="H26" s="29"/>
      <c r="I26" s="43">
        <f t="shared" si="7"/>
        <v>0</v>
      </c>
      <c r="J26" s="29"/>
      <c r="K26" s="29">
        <f>IFERROR(-VLOOKUP($C26,#REF!,2,FALSE),0)</f>
        <v>0</v>
      </c>
      <c r="L26" s="29"/>
      <c r="M26" s="29">
        <f>IFERROR(-VLOOKUP($C26,#REF!,3,FALSE),0)</f>
        <v>0</v>
      </c>
      <c r="N26" s="29"/>
      <c r="O26" s="43">
        <f t="shared" si="8"/>
        <v>0</v>
      </c>
      <c r="P26" s="29"/>
      <c r="Q26" s="29">
        <f>IFERROR(-VLOOKUP('Presentació SEC_AMBici'!$C26,#REF!,2,FALSE),0)</f>
        <v>0</v>
      </c>
      <c r="R26" s="13"/>
      <c r="S26" s="29">
        <f>IFERROR(-VLOOKUP('Presentació SEC_AMBici'!$C26,#REF!,3,FALSE),0)</f>
        <v>0</v>
      </c>
      <c r="T26" s="13"/>
      <c r="U26" s="43">
        <f t="shared" si="9"/>
        <v>0</v>
      </c>
      <c r="V26" s="29"/>
      <c r="W26" s="97">
        <f t="shared" si="10"/>
        <v>0</v>
      </c>
    </row>
    <row r="27" spans="1:23" s="14" customFormat="1" ht="15" hidden="1" customHeight="1" outlineLevel="2" x14ac:dyDescent="0.2">
      <c r="B27" s="11" t="str">
        <f t="shared" si="11"/>
        <v>60200001</v>
      </c>
      <c r="C27" s="76" t="s">
        <v>0</v>
      </c>
      <c r="D27" s="12"/>
      <c r="E27" s="29">
        <f>K27+Q27</f>
        <v>0</v>
      </c>
      <c r="F27" s="12"/>
      <c r="G27" s="29">
        <f>M27+S27</f>
        <v>0</v>
      </c>
      <c r="H27" s="29"/>
      <c r="I27" s="43">
        <f t="shared" si="7"/>
        <v>0</v>
      </c>
      <c r="J27" s="29"/>
      <c r="K27" s="29">
        <f>IFERROR(-VLOOKUP($C27,#REF!,2,FALSE),0)</f>
        <v>0</v>
      </c>
      <c r="L27" s="29"/>
      <c r="M27" s="29">
        <f>IFERROR(-VLOOKUP($C27,#REF!,3,FALSE),0)</f>
        <v>0</v>
      </c>
      <c r="N27" s="29"/>
      <c r="O27" s="43">
        <f t="shared" si="8"/>
        <v>0</v>
      </c>
      <c r="P27" s="29"/>
      <c r="Q27" s="29">
        <f>IFERROR(-VLOOKUP('Presentació SEC_AMBici'!$C27,#REF!,2,FALSE),0)</f>
        <v>0</v>
      </c>
      <c r="R27" s="13"/>
      <c r="S27" s="29">
        <f>IFERROR(-VLOOKUP('Presentació SEC_AMBici'!$C27,#REF!,3,FALSE),0)</f>
        <v>0</v>
      </c>
      <c r="T27" s="13"/>
      <c r="U27" s="43">
        <f t="shared" si="9"/>
        <v>0</v>
      </c>
      <c r="V27" s="29"/>
      <c r="W27" s="97">
        <f t="shared" si="10"/>
        <v>0</v>
      </c>
    </row>
    <row r="28" spans="1:23" s="14" customFormat="1" ht="15" hidden="1" customHeight="1" outlineLevel="2" x14ac:dyDescent="0.2">
      <c r="B28" s="11" t="str">
        <f t="shared" si="11"/>
        <v>60200003</v>
      </c>
      <c r="C28" s="76" t="s">
        <v>1</v>
      </c>
      <c r="D28" s="12"/>
      <c r="E28" s="29">
        <f>K28+Q28</f>
        <v>0</v>
      </c>
      <c r="F28" s="12"/>
      <c r="G28" s="29">
        <f>M28+S28</f>
        <v>0</v>
      </c>
      <c r="H28" s="29"/>
      <c r="I28" s="43">
        <f t="shared" si="7"/>
        <v>0</v>
      </c>
      <c r="J28" s="29"/>
      <c r="K28" s="29">
        <f>IFERROR(-VLOOKUP($C28,#REF!,2,FALSE),0)</f>
        <v>0</v>
      </c>
      <c r="L28" s="29"/>
      <c r="M28" s="29">
        <f>IFERROR(-VLOOKUP($C28,#REF!,3,FALSE),0)</f>
        <v>0</v>
      </c>
      <c r="N28" s="29"/>
      <c r="O28" s="43">
        <f t="shared" si="8"/>
        <v>0</v>
      </c>
      <c r="P28" s="29"/>
      <c r="Q28" s="29">
        <f>IFERROR(-VLOOKUP('Presentació SEC_AMBici'!$C28,#REF!,2,FALSE),0)</f>
        <v>0</v>
      </c>
      <c r="R28" s="13"/>
      <c r="S28" s="29">
        <f>IFERROR(-VLOOKUP('Presentació SEC_AMBici'!$C28,#REF!,3,FALSE),0)</f>
        <v>0</v>
      </c>
      <c r="T28" s="13"/>
      <c r="U28" s="43">
        <f t="shared" si="9"/>
        <v>0</v>
      </c>
      <c r="V28" s="29"/>
      <c r="W28" s="97">
        <f t="shared" si="10"/>
        <v>0</v>
      </c>
    </row>
    <row r="29" spans="1:23" s="14" customFormat="1" ht="15" hidden="1" customHeight="1" outlineLevel="2" x14ac:dyDescent="0.2">
      <c r="B29" s="11" t="str">
        <f t="shared" si="11"/>
        <v>60200007</v>
      </c>
      <c r="C29" s="76" t="s">
        <v>2</v>
      </c>
      <c r="D29" s="12"/>
      <c r="E29" s="29">
        <f>K29+Q29</f>
        <v>0</v>
      </c>
      <c r="F29" s="12"/>
      <c r="G29" s="29">
        <f>M29+S29</f>
        <v>0</v>
      </c>
      <c r="H29" s="29"/>
      <c r="I29" s="43">
        <f t="shared" si="7"/>
        <v>0</v>
      </c>
      <c r="J29" s="29"/>
      <c r="K29" s="29">
        <f>IFERROR(-VLOOKUP($C29,#REF!,2,FALSE),0)</f>
        <v>0</v>
      </c>
      <c r="L29" s="29"/>
      <c r="M29" s="29">
        <f>IFERROR(-VLOOKUP($C29,#REF!,3,FALSE),0)</f>
        <v>0</v>
      </c>
      <c r="N29" s="29"/>
      <c r="O29" s="43">
        <f t="shared" si="8"/>
        <v>0</v>
      </c>
      <c r="P29" s="29"/>
      <c r="Q29" s="29">
        <f>IFERROR(-VLOOKUP('Presentació SEC_AMBici'!$C29,#REF!,2,FALSE),0)</f>
        <v>0</v>
      </c>
      <c r="R29" s="13"/>
      <c r="S29" s="29">
        <f>IFERROR(-VLOOKUP('Presentació SEC_AMBici'!$C29,#REF!,3,FALSE),0)</f>
        <v>0</v>
      </c>
      <c r="T29" s="13"/>
      <c r="U29" s="43">
        <f t="shared" si="9"/>
        <v>0</v>
      </c>
      <c r="V29" s="29"/>
      <c r="W29" s="97">
        <f t="shared" si="10"/>
        <v>0</v>
      </c>
    </row>
    <row r="30" spans="1:23" s="14" customFormat="1" ht="15" hidden="1" customHeight="1" outlineLevel="2" x14ac:dyDescent="0.2">
      <c r="B30" s="11" t="str">
        <f t="shared" si="11"/>
        <v>60207000</v>
      </c>
      <c r="C30" s="76" t="s">
        <v>3</v>
      </c>
      <c r="D30" s="12"/>
      <c r="E30" s="29">
        <f>K30+Q30</f>
        <v>0</v>
      </c>
      <c r="F30" s="12"/>
      <c r="G30" s="29">
        <f>M30+S30</f>
        <v>0</v>
      </c>
      <c r="H30" s="29"/>
      <c r="I30" s="43">
        <f t="shared" si="7"/>
        <v>0</v>
      </c>
      <c r="J30" s="29"/>
      <c r="K30" s="29">
        <f>IFERROR(-VLOOKUP($C30,#REF!,2,FALSE),0)</f>
        <v>0</v>
      </c>
      <c r="L30" s="29"/>
      <c r="M30" s="29">
        <f>IFERROR(-VLOOKUP($C30,#REF!,3,FALSE),0)</f>
        <v>0</v>
      </c>
      <c r="N30" s="29"/>
      <c r="O30" s="43">
        <f t="shared" si="8"/>
        <v>0</v>
      </c>
      <c r="P30" s="29"/>
      <c r="Q30" s="29">
        <f>IFERROR(-VLOOKUP('Presentació SEC_AMBici'!$C30,#REF!,2,FALSE),0)</f>
        <v>0</v>
      </c>
      <c r="R30" s="13"/>
      <c r="S30" s="29">
        <f>IFERROR(-VLOOKUP('Presentació SEC_AMBici'!$C30,#REF!,3,FALSE),0)</f>
        <v>0</v>
      </c>
      <c r="T30" s="13"/>
      <c r="U30" s="43">
        <f t="shared" si="9"/>
        <v>0</v>
      </c>
      <c r="V30" s="29"/>
      <c r="W30" s="97">
        <f t="shared" si="10"/>
        <v>0</v>
      </c>
    </row>
    <row r="31" spans="1:23" collapsed="1" x14ac:dyDescent="0.2">
      <c r="A31" s="6"/>
      <c r="B31" s="15"/>
      <c r="C31" s="77"/>
      <c r="E31" s="10"/>
      <c r="G31" s="10"/>
      <c r="H31" s="10"/>
      <c r="I31" s="1"/>
      <c r="J31" s="10"/>
      <c r="K31" s="10"/>
      <c r="L31" s="10"/>
      <c r="M31" s="10"/>
      <c r="N31" s="10"/>
      <c r="O31" s="1"/>
      <c r="P31" s="10"/>
      <c r="Q31" s="10"/>
      <c r="R31" s="10"/>
      <c r="S31" s="10"/>
      <c r="T31" s="10"/>
      <c r="U31" s="1"/>
      <c r="V31" s="10"/>
      <c r="W31" s="98"/>
    </row>
    <row r="32" spans="1:23" ht="15" customHeight="1" x14ac:dyDescent="0.2">
      <c r="A32" s="6"/>
      <c r="B32" s="35"/>
      <c r="C32" s="121" t="s">
        <v>70</v>
      </c>
      <c r="E32" s="36">
        <f>+E33+E36</f>
        <v>0</v>
      </c>
      <c r="G32" s="36" t="e">
        <f>+G33+G36</f>
        <v>#REF!</v>
      </c>
      <c r="H32" s="7"/>
      <c r="I32" s="40">
        <f t="shared" ref="I32:I37" si="12">IFERROR((G32-E32)/G32,0)</f>
        <v>0</v>
      </c>
      <c r="J32" s="7"/>
      <c r="K32" s="62">
        <f>+K33+K36</f>
        <v>0</v>
      </c>
      <c r="L32" s="7"/>
      <c r="M32" s="62">
        <f>+M33+M36</f>
        <v>0</v>
      </c>
      <c r="N32" s="7"/>
      <c r="O32" s="63">
        <f t="shared" ref="O32:O37" si="13">IFERROR((M32-K32)/M32,0)</f>
        <v>0</v>
      </c>
      <c r="P32" s="7"/>
      <c r="Q32" s="122">
        <f>+Q33+Q36</f>
        <v>0</v>
      </c>
      <c r="R32" s="8"/>
      <c r="S32" s="122" t="e">
        <f>+S33+S36</f>
        <v>#REF!</v>
      </c>
      <c r="T32" s="8"/>
      <c r="U32" s="136">
        <f t="shared" ref="U32:U37" si="14">IFERROR((S32-Q32)/S32,0)</f>
        <v>0</v>
      </c>
      <c r="V32" s="137"/>
      <c r="W32" s="138" t="e">
        <f>S32-Q32</f>
        <v>#REF!</v>
      </c>
    </row>
    <row r="33" spans="1:23" s="17" customFormat="1" ht="15" customHeight="1" x14ac:dyDescent="0.2">
      <c r="A33" s="18"/>
      <c r="B33" s="101"/>
      <c r="C33" s="88" t="s">
        <v>71</v>
      </c>
      <c r="D33" s="30"/>
      <c r="E33" s="72">
        <f>++E34</f>
        <v>0</v>
      </c>
      <c r="F33" s="30"/>
      <c r="G33" s="72">
        <f>++G34</f>
        <v>0</v>
      </c>
      <c r="H33" s="72"/>
      <c r="I33" s="73">
        <f t="shared" si="12"/>
        <v>0</v>
      </c>
      <c r="J33" s="72"/>
      <c r="K33" s="72">
        <f>++K34</f>
        <v>0</v>
      </c>
      <c r="L33" s="72"/>
      <c r="M33" s="72">
        <f>++M34</f>
        <v>0</v>
      </c>
      <c r="N33" s="72"/>
      <c r="O33" s="73">
        <f t="shared" si="13"/>
        <v>0</v>
      </c>
      <c r="P33" s="72"/>
      <c r="Q33" s="72">
        <f>++Q34</f>
        <v>0</v>
      </c>
      <c r="R33" s="72"/>
      <c r="S33" s="72">
        <f>++S34</f>
        <v>0</v>
      </c>
      <c r="T33" s="72"/>
      <c r="U33" s="73">
        <f t="shared" si="14"/>
        <v>0</v>
      </c>
      <c r="V33" s="72"/>
      <c r="W33" s="113">
        <f>S33-Q33</f>
        <v>0</v>
      </c>
    </row>
    <row r="34" spans="1:23" s="17" customFormat="1" ht="15" hidden="1" customHeight="1" outlineLevel="1" x14ac:dyDescent="0.2">
      <c r="A34" s="18"/>
      <c r="B34" s="101" t="s">
        <v>72</v>
      </c>
      <c r="C34" s="88" t="s">
        <v>73</v>
      </c>
      <c r="D34" s="30"/>
      <c r="E34" s="72">
        <f>+E35</f>
        <v>0</v>
      </c>
      <c r="F34" s="30"/>
      <c r="G34" s="72">
        <f>+G35</f>
        <v>0</v>
      </c>
      <c r="H34" s="72"/>
      <c r="I34" s="73">
        <f t="shared" si="12"/>
        <v>0</v>
      </c>
      <c r="J34" s="72"/>
      <c r="K34" s="72">
        <f>+K35</f>
        <v>0</v>
      </c>
      <c r="L34" s="72"/>
      <c r="M34" s="72">
        <f>+M35</f>
        <v>0</v>
      </c>
      <c r="N34" s="72"/>
      <c r="O34" s="73">
        <f t="shared" si="13"/>
        <v>0</v>
      </c>
      <c r="P34" s="72"/>
      <c r="Q34" s="72">
        <f>+Q35</f>
        <v>0</v>
      </c>
      <c r="R34" s="72"/>
      <c r="S34" s="72">
        <f>+S35</f>
        <v>0</v>
      </c>
      <c r="T34" s="72"/>
      <c r="U34" s="73">
        <f t="shared" si="14"/>
        <v>0</v>
      </c>
      <c r="V34" s="72"/>
      <c r="W34" s="113">
        <f>F34-D34</f>
        <v>0</v>
      </c>
    </row>
    <row r="35" spans="1:23" s="107" customFormat="1" ht="15" hidden="1" customHeight="1" outlineLevel="1" x14ac:dyDescent="0.2">
      <c r="B35" s="27" t="str">
        <f>MID(C35,9,8)</f>
        <v>75700000</v>
      </c>
      <c r="C35" s="76" t="s">
        <v>74</v>
      </c>
      <c r="D35" s="28"/>
      <c r="E35" s="29">
        <f>+K35+Q35</f>
        <v>0</v>
      </c>
      <c r="F35" s="28"/>
      <c r="G35" s="29">
        <f>+M35+S35</f>
        <v>0</v>
      </c>
      <c r="H35" s="29"/>
      <c r="I35" s="43">
        <f t="shared" si="12"/>
        <v>0</v>
      </c>
      <c r="J35" s="29"/>
      <c r="K35" s="29">
        <f>IFERROR(-VLOOKUP($C35,#REF!,2,FALSE),0)</f>
        <v>0</v>
      </c>
      <c r="L35" s="29"/>
      <c r="M35" s="29">
        <f>IFERROR(-VLOOKUP($C35,#REF!,3,FALSE),0)</f>
        <v>0</v>
      </c>
      <c r="N35" s="29"/>
      <c r="O35" s="43">
        <f t="shared" si="13"/>
        <v>0</v>
      </c>
      <c r="P35" s="29"/>
      <c r="Q35" s="29">
        <f>IFERROR(-VLOOKUP('Presentació SEC_AMBici'!$C35,#REF!,2,FALSE),0)</f>
        <v>0</v>
      </c>
      <c r="R35" s="29"/>
      <c r="S35" s="29">
        <f>IFERROR(-VLOOKUP('Presentació SEC_AMBici'!$C35,#REF!,3,FALSE),0)</f>
        <v>0</v>
      </c>
      <c r="T35" s="29"/>
      <c r="U35" s="43">
        <f t="shared" si="14"/>
        <v>0</v>
      </c>
      <c r="V35" s="29"/>
      <c r="W35" s="97">
        <f>F35-D35</f>
        <v>0</v>
      </c>
    </row>
    <row r="36" spans="1:23" s="17" customFormat="1" ht="15" customHeight="1" collapsed="1" x14ac:dyDescent="0.2">
      <c r="A36" s="18"/>
      <c r="B36" s="101">
        <v>74</v>
      </c>
      <c r="C36" s="88" t="s">
        <v>55</v>
      </c>
      <c r="D36" s="30"/>
      <c r="E36" s="72">
        <f>+E37</f>
        <v>0</v>
      </c>
      <c r="F36" s="30"/>
      <c r="G36" s="72" t="e">
        <f>+G37</f>
        <v>#REF!</v>
      </c>
      <c r="H36" s="72"/>
      <c r="I36" s="73">
        <f t="shared" si="12"/>
        <v>0</v>
      </c>
      <c r="J36" s="72"/>
      <c r="K36" s="72">
        <f>+K37</f>
        <v>0</v>
      </c>
      <c r="L36" s="72"/>
      <c r="M36" s="72">
        <f>+M37</f>
        <v>0</v>
      </c>
      <c r="N36" s="72"/>
      <c r="O36" s="73">
        <f t="shared" si="13"/>
        <v>0</v>
      </c>
      <c r="P36" s="72"/>
      <c r="Q36" s="72">
        <f>+Q37</f>
        <v>0</v>
      </c>
      <c r="R36" s="72"/>
      <c r="S36" s="72" t="e">
        <f>+S37</f>
        <v>#REF!</v>
      </c>
      <c r="T36" s="72"/>
      <c r="U36" s="139">
        <f t="shared" si="14"/>
        <v>0</v>
      </c>
      <c r="V36" s="140"/>
      <c r="W36" s="141" t="e">
        <f>S36-Q36</f>
        <v>#REF!</v>
      </c>
    </row>
    <row r="37" spans="1:23" s="14" customFormat="1" ht="15" hidden="1" customHeight="1" outlineLevel="1" x14ac:dyDescent="0.2">
      <c r="B37" s="11" t="str">
        <f>MID(C37,9,8)</f>
        <v>74000300</v>
      </c>
      <c r="C37" s="76" t="s">
        <v>131</v>
      </c>
      <c r="D37" s="12"/>
      <c r="E37" s="29">
        <f>+K37+Q37</f>
        <v>0</v>
      </c>
      <c r="F37" s="12"/>
      <c r="G37" s="29" t="e">
        <f>+M37+S37</f>
        <v>#REF!</v>
      </c>
      <c r="H37" s="29"/>
      <c r="I37" s="43">
        <f t="shared" si="12"/>
        <v>0</v>
      </c>
      <c r="J37" s="29"/>
      <c r="K37" s="29">
        <f>IFERROR(-VLOOKUP($C37,#REF!,2,FALSE),0)</f>
        <v>0</v>
      </c>
      <c r="L37" s="29"/>
      <c r="M37" s="29">
        <f>IFERROR(-VLOOKUP($C37,#REF!,3,FALSE),0)</f>
        <v>0</v>
      </c>
      <c r="N37" s="29"/>
      <c r="O37" s="43">
        <f t="shared" si="13"/>
        <v>0</v>
      </c>
      <c r="P37" s="29"/>
      <c r="Q37" s="29">
        <f>IFERROR(-VLOOKUP('Presentació SEC_AMBici'!$C37,#REF!,2,FALSE),0)</f>
        <v>0</v>
      </c>
      <c r="R37" s="13"/>
      <c r="S37" s="71" t="e">
        <f>+#REF!</f>
        <v>#REF!</v>
      </c>
      <c r="T37" s="13"/>
      <c r="U37" s="43">
        <f t="shared" si="14"/>
        <v>0</v>
      </c>
      <c r="V37" s="29"/>
      <c r="W37" s="97">
        <f>IFERROR((U37-S37)/U37,0)</f>
        <v>0</v>
      </c>
    </row>
    <row r="38" spans="1:23" collapsed="1" x14ac:dyDescent="0.2">
      <c r="A38" s="6"/>
      <c r="B38" s="15"/>
      <c r="C38" s="77"/>
      <c r="E38" s="10"/>
      <c r="G38" s="10"/>
      <c r="H38" s="10"/>
      <c r="I38" s="1"/>
      <c r="J38" s="10"/>
      <c r="K38" s="10"/>
      <c r="L38" s="10"/>
      <c r="M38" s="10"/>
      <c r="N38" s="10"/>
      <c r="O38" s="1"/>
      <c r="P38" s="10"/>
      <c r="Q38" s="10"/>
      <c r="R38" s="10"/>
      <c r="S38" s="10"/>
      <c r="T38" s="10"/>
      <c r="U38" s="1"/>
      <c r="V38" s="10"/>
      <c r="W38" s="98"/>
    </row>
    <row r="39" spans="1:23" ht="15" customHeight="1" x14ac:dyDescent="0.2">
      <c r="A39" s="6"/>
      <c r="B39" s="35">
        <v>64</v>
      </c>
      <c r="C39" s="121" t="s">
        <v>75</v>
      </c>
      <c r="E39" s="36">
        <f>+E40</f>
        <v>0</v>
      </c>
      <c r="G39" s="36">
        <f>+G40</f>
        <v>0</v>
      </c>
      <c r="H39" s="7"/>
      <c r="I39" s="40">
        <f t="shared" ref="I39:I44" si="15">IFERROR((G39-E39)/G39,0)</f>
        <v>0</v>
      </c>
      <c r="J39" s="7"/>
      <c r="K39" s="62">
        <f>+K40</f>
        <v>0</v>
      </c>
      <c r="L39" s="7"/>
      <c r="M39" s="62">
        <f>+M40</f>
        <v>0</v>
      </c>
      <c r="N39" s="7"/>
      <c r="O39" s="63">
        <f t="shared" ref="O39:O44" si="16">IFERROR((M39-K39)/M39,0)</f>
        <v>0</v>
      </c>
      <c r="P39" s="7"/>
      <c r="Q39" s="122">
        <f>+Q40</f>
        <v>0</v>
      </c>
      <c r="R39" s="8"/>
      <c r="S39" s="122">
        <f>+S40</f>
        <v>0</v>
      </c>
      <c r="T39" s="8"/>
      <c r="U39" s="123">
        <f t="shared" ref="U39:U44" si="17">IFERROR((S39-Q39)/S39,0)</f>
        <v>0</v>
      </c>
      <c r="V39" s="7"/>
      <c r="W39" s="128">
        <f>S39-Q39</f>
        <v>0</v>
      </c>
    </row>
    <row r="40" spans="1:23" ht="15" hidden="1" customHeight="1" outlineLevel="1" x14ac:dyDescent="0.2">
      <c r="A40" s="6"/>
      <c r="B40" s="33">
        <v>64</v>
      </c>
      <c r="C40" s="79" t="s">
        <v>76</v>
      </c>
      <c r="E40" s="34">
        <f>+K40+Q40</f>
        <v>0</v>
      </c>
      <c r="G40" s="34">
        <f>+M40+S40</f>
        <v>0</v>
      </c>
      <c r="H40" s="10"/>
      <c r="I40" s="44">
        <f t="shared" si="15"/>
        <v>0</v>
      </c>
      <c r="J40" s="10"/>
      <c r="K40" s="66">
        <f>+K41+K43</f>
        <v>0</v>
      </c>
      <c r="L40" s="10"/>
      <c r="M40" s="66">
        <f>+M41+M43</f>
        <v>0</v>
      </c>
      <c r="N40" s="10"/>
      <c r="O40" s="67">
        <f t="shared" si="16"/>
        <v>0</v>
      </c>
      <c r="P40" s="10"/>
      <c r="Q40" s="56">
        <f>+Q41+Q43</f>
        <v>0</v>
      </c>
      <c r="R40" s="10"/>
      <c r="S40" s="56">
        <f>+S41+S43</f>
        <v>0</v>
      </c>
      <c r="T40" s="10"/>
      <c r="U40" s="57">
        <f t="shared" si="17"/>
        <v>0</v>
      </c>
      <c r="V40" s="10"/>
      <c r="W40" s="99">
        <f>IFERROR((U40-S40)/U40,0)</f>
        <v>0</v>
      </c>
    </row>
    <row r="41" spans="1:23" ht="15" hidden="1" customHeight="1" outlineLevel="2" x14ac:dyDescent="0.2">
      <c r="A41" s="6"/>
      <c r="B41" s="31">
        <v>64</v>
      </c>
      <c r="C41" s="78" t="s">
        <v>77</v>
      </c>
      <c r="E41" s="32">
        <f>+K41+Q41</f>
        <v>0</v>
      </c>
      <c r="G41" s="32">
        <f>+M41+S41</f>
        <v>0</v>
      </c>
      <c r="H41" s="10"/>
      <c r="I41" s="42">
        <f t="shared" si="15"/>
        <v>0</v>
      </c>
      <c r="J41" s="10"/>
      <c r="K41" s="68">
        <f>+K42</f>
        <v>0</v>
      </c>
      <c r="L41" s="10"/>
      <c r="M41" s="68">
        <f>+M42</f>
        <v>0</v>
      </c>
      <c r="N41" s="10"/>
      <c r="O41" s="69">
        <f t="shared" si="16"/>
        <v>0</v>
      </c>
      <c r="P41" s="10"/>
      <c r="Q41" s="52">
        <f>+Q42</f>
        <v>0</v>
      </c>
      <c r="R41" s="10"/>
      <c r="S41" s="52">
        <f>+S42</f>
        <v>0</v>
      </c>
      <c r="T41" s="10"/>
      <c r="U41" s="53">
        <f t="shared" si="17"/>
        <v>0</v>
      </c>
      <c r="V41" s="10"/>
      <c r="W41" s="96">
        <f>IFERROR((U41-S41)/U41,0)</f>
        <v>0</v>
      </c>
    </row>
    <row r="42" spans="1:23" ht="15" hidden="1" customHeight="1" outlineLevel="3" x14ac:dyDescent="0.2">
      <c r="A42" s="6"/>
      <c r="B42" s="16" t="s">
        <v>78</v>
      </c>
      <c r="C42" s="76" t="s">
        <v>78</v>
      </c>
      <c r="E42" s="29">
        <f>+K42+Q42</f>
        <v>0</v>
      </c>
      <c r="G42" s="29">
        <f>+M42+S42</f>
        <v>0</v>
      </c>
      <c r="H42" s="29"/>
      <c r="I42" s="43">
        <f t="shared" si="15"/>
        <v>0</v>
      </c>
      <c r="J42" s="29"/>
      <c r="K42" s="29">
        <f>IFERROR(-VLOOKUP($C42,#REF!,2,FALSE),0)</f>
        <v>0</v>
      </c>
      <c r="L42" s="29"/>
      <c r="M42" s="29">
        <f>IFERROR(-VLOOKUP($C42,#REF!,3,FALSE),0)</f>
        <v>0</v>
      </c>
      <c r="N42" s="29"/>
      <c r="O42" s="43">
        <f t="shared" si="16"/>
        <v>0</v>
      </c>
      <c r="P42" s="29"/>
      <c r="Q42" s="29">
        <f>IFERROR(-VLOOKUP('Presentació SEC_AMBici'!$C42,#REF!,2,FALSE),0)</f>
        <v>0</v>
      </c>
      <c r="R42" s="13"/>
      <c r="S42" s="29">
        <f>IFERROR(-VLOOKUP('Presentació SEC_AMBici'!$C42,#REF!,3,FALSE),0)</f>
        <v>0</v>
      </c>
      <c r="T42" s="13"/>
      <c r="U42" s="43">
        <f t="shared" si="17"/>
        <v>0</v>
      </c>
      <c r="V42" s="29"/>
      <c r="W42" s="97">
        <f>IFERROR((U42-S42)/U42,0)</f>
        <v>0</v>
      </c>
    </row>
    <row r="43" spans="1:23" ht="15" hidden="1" customHeight="1" outlineLevel="2" x14ac:dyDescent="0.2">
      <c r="A43" s="6"/>
      <c r="B43" s="31" t="s">
        <v>138</v>
      </c>
      <c r="C43" s="78" t="s">
        <v>79</v>
      </c>
      <c r="E43" s="32">
        <f>+K43+Q43</f>
        <v>0</v>
      </c>
      <c r="G43" s="32">
        <f>+M43+S43</f>
        <v>0</v>
      </c>
      <c r="H43" s="10"/>
      <c r="I43" s="42">
        <f t="shared" si="15"/>
        <v>0</v>
      </c>
      <c r="J43" s="10"/>
      <c r="K43" s="68">
        <f>+K44</f>
        <v>0</v>
      </c>
      <c r="L43" s="10"/>
      <c r="M43" s="68">
        <f>+M44</f>
        <v>0</v>
      </c>
      <c r="N43" s="10"/>
      <c r="O43" s="69">
        <f t="shared" si="16"/>
        <v>0</v>
      </c>
      <c r="P43" s="10"/>
      <c r="Q43" s="52">
        <f>+Q44</f>
        <v>0</v>
      </c>
      <c r="R43" s="10"/>
      <c r="S43" s="52">
        <f>+S44</f>
        <v>0</v>
      </c>
      <c r="T43" s="10"/>
      <c r="U43" s="53">
        <f t="shared" si="17"/>
        <v>0</v>
      </c>
      <c r="V43" s="10"/>
      <c r="W43" s="96">
        <f>IFERROR((U43-S43)/U43,0)</f>
        <v>0</v>
      </c>
    </row>
    <row r="44" spans="1:23" ht="15" hidden="1" customHeight="1" outlineLevel="3" x14ac:dyDescent="0.2">
      <c r="A44" s="6"/>
      <c r="B44" s="11" t="str">
        <f>MID(C44,9,8)</f>
        <v>64100000</v>
      </c>
      <c r="C44" s="76" t="s">
        <v>80</v>
      </c>
      <c r="E44" s="29">
        <f>+K44+Q44</f>
        <v>0</v>
      </c>
      <c r="G44" s="29">
        <f>+M44+S44</f>
        <v>0</v>
      </c>
      <c r="H44" s="29"/>
      <c r="I44" s="43">
        <f t="shared" si="15"/>
        <v>0</v>
      </c>
      <c r="J44" s="29"/>
      <c r="K44" s="29">
        <f>IFERROR(-VLOOKUP($C44,#REF!,2,FALSE),0)</f>
        <v>0</v>
      </c>
      <c r="L44" s="29"/>
      <c r="M44" s="29">
        <f>IFERROR(-VLOOKUP($C44,#REF!,3,FALSE),0)</f>
        <v>0</v>
      </c>
      <c r="N44" s="29"/>
      <c r="O44" s="43">
        <f t="shared" si="16"/>
        <v>0</v>
      </c>
      <c r="P44" s="29"/>
      <c r="Q44" s="29">
        <f>IFERROR(-VLOOKUP('Presentació SEC_AMBici'!$C44,#REF!,2,FALSE),0)</f>
        <v>0</v>
      </c>
      <c r="R44" s="13"/>
      <c r="S44" s="29">
        <f>IFERROR(-VLOOKUP('Presentació SEC_AMBici'!$C44,#REF!,3,FALSE),0)</f>
        <v>0</v>
      </c>
      <c r="T44" s="13"/>
      <c r="U44" s="43">
        <f t="shared" si="17"/>
        <v>0</v>
      </c>
      <c r="V44" s="29"/>
      <c r="W44" s="97">
        <f>IFERROR((U44-S44)/U44,0)</f>
        <v>0</v>
      </c>
    </row>
    <row r="45" spans="1:23" collapsed="1" x14ac:dyDescent="0.2">
      <c r="A45" s="6"/>
      <c r="B45" s="15"/>
      <c r="C45" s="77"/>
      <c r="E45" s="10"/>
      <c r="G45" s="10"/>
      <c r="H45" s="10"/>
      <c r="I45" s="1"/>
      <c r="J45" s="10"/>
      <c r="K45" s="10"/>
      <c r="L45" s="10"/>
      <c r="M45" s="10"/>
      <c r="N45" s="10"/>
      <c r="O45" s="1"/>
      <c r="P45" s="10"/>
      <c r="Q45" s="10"/>
      <c r="R45" s="10"/>
      <c r="S45" s="10"/>
      <c r="T45" s="10"/>
      <c r="U45" s="1"/>
      <c r="V45" s="10"/>
      <c r="W45" s="98"/>
    </row>
    <row r="46" spans="1:23" ht="15" customHeight="1" x14ac:dyDescent="0.2">
      <c r="A46" s="6"/>
      <c r="B46" s="35"/>
      <c r="C46" s="121" t="s">
        <v>81</v>
      </c>
      <c r="E46" s="36">
        <f>+E47+E108+E111+E114</f>
        <v>0</v>
      </c>
      <c r="G46" s="36" t="e">
        <f>+G47+G108+G111+G114</f>
        <v>#REF!</v>
      </c>
      <c r="H46" s="7"/>
      <c r="I46" s="40">
        <f t="shared" ref="I46:I109" si="18">IFERROR((G46-E46)/G46,0)</f>
        <v>0</v>
      </c>
      <c r="J46" s="7"/>
      <c r="K46" s="62">
        <f>+K47+K108+K111+K114</f>
        <v>0</v>
      </c>
      <c r="L46" s="7"/>
      <c r="M46" s="62" t="e">
        <f>+M47+M108+M111+M114</f>
        <v>#REF!</v>
      </c>
      <c r="N46" s="7"/>
      <c r="O46" s="63">
        <f t="shared" ref="O46:O109" si="19">IFERROR((M46-K46)/M46,0)</f>
        <v>0</v>
      </c>
      <c r="P46" s="7"/>
      <c r="Q46" s="122">
        <f>+Q47+Q108+Q111+Q114</f>
        <v>0</v>
      </c>
      <c r="R46" s="8"/>
      <c r="S46" s="122" t="e">
        <f>+S47+S108+S111+S114</f>
        <v>#REF!</v>
      </c>
      <c r="T46" s="8"/>
      <c r="U46" s="136">
        <f t="shared" ref="U46:U109" si="20">IFERROR((S46-Q46)/S46,0)</f>
        <v>0</v>
      </c>
      <c r="V46" s="137"/>
      <c r="W46" s="138" t="e">
        <f>S46-Q46</f>
        <v>#REF!</v>
      </c>
    </row>
    <row r="47" spans="1:23" s="17" customFormat="1" ht="15" customHeight="1" x14ac:dyDescent="0.2">
      <c r="A47" s="18"/>
      <c r="B47" s="101">
        <v>62</v>
      </c>
      <c r="C47" s="88" t="s">
        <v>40</v>
      </c>
      <c r="D47" s="30"/>
      <c r="E47" s="72">
        <f>+E48+E50</f>
        <v>0</v>
      </c>
      <c r="F47" s="30"/>
      <c r="G47" s="72" t="e">
        <f>+G48+G50</f>
        <v>#REF!</v>
      </c>
      <c r="H47" s="72"/>
      <c r="I47" s="73">
        <f t="shared" si="18"/>
        <v>0</v>
      </c>
      <c r="J47" s="72"/>
      <c r="K47" s="72">
        <f>+K48+K50</f>
        <v>0</v>
      </c>
      <c r="L47" s="72"/>
      <c r="M47" s="72" t="e">
        <f>+M48+M50</f>
        <v>#REF!</v>
      </c>
      <c r="N47" s="72"/>
      <c r="O47" s="73">
        <f t="shared" si="19"/>
        <v>0</v>
      </c>
      <c r="P47" s="72"/>
      <c r="Q47" s="72">
        <f>+Q48+Q50</f>
        <v>0</v>
      </c>
      <c r="R47" s="72"/>
      <c r="S47" s="72" t="e">
        <f>+S48+S50</f>
        <v>#REF!</v>
      </c>
      <c r="T47" s="72"/>
      <c r="U47" s="139">
        <f t="shared" si="20"/>
        <v>0</v>
      </c>
      <c r="V47" s="140"/>
      <c r="W47" s="141" t="e">
        <f t="shared" ref="W47:W110" si="21">S47-Q47</f>
        <v>#REF!</v>
      </c>
    </row>
    <row r="48" spans="1:23" s="17" customFormat="1" ht="15" hidden="1" customHeight="1" outlineLevel="1" x14ac:dyDescent="0.2">
      <c r="A48" s="18"/>
      <c r="B48" s="101" t="s">
        <v>137</v>
      </c>
      <c r="C48" s="88" t="s">
        <v>38</v>
      </c>
      <c r="D48" s="30"/>
      <c r="E48" s="72">
        <f>SUM(E49:E49)</f>
        <v>0</v>
      </c>
      <c r="F48" s="30"/>
      <c r="G48" s="72">
        <f>SUM(G49:G49)</f>
        <v>0</v>
      </c>
      <c r="H48" s="72"/>
      <c r="I48" s="73">
        <f t="shared" si="18"/>
        <v>0</v>
      </c>
      <c r="J48" s="72"/>
      <c r="K48" s="72">
        <f>SUM(K49:K49)</f>
        <v>0</v>
      </c>
      <c r="L48" s="72"/>
      <c r="M48" s="72">
        <f>SUM(M49:M49)</f>
        <v>0</v>
      </c>
      <c r="N48" s="72"/>
      <c r="O48" s="73">
        <f t="shared" si="19"/>
        <v>0</v>
      </c>
      <c r="P48" s="72"/>
      <c r="Q48" s="72">
        <f>SUM(Q49:Q49)</f>
        <v>0</v>
      </c>
      <c r="R48" s="72"/>
      <c r="S48" s="72">
        <f>SUM(S49:S49)</f>
        <v>0</v>
      </c>
      <c r="T48" s="72"/>
      <c r="U48" s="73">
        <f t="shared" si="20"/>
        <v>0</v>
      </c>
      <c r="V48" s="72"/>
      <c r="W48" s="113">
        <f t="shared" si="21"/>
        <v>0</v>
      </c>
    </row>
    <row r="49" spans="1:23" s="17" customFormat="1" ht="15" hidden="1" customHeight="1" outlineLevel="2" x14ac:dyDescent="0.2">
      <c r="A49" s="18"/>
      <c r="B49" s="27" t="str">
        <f>MID(C49,9,8)</f>
        <v>62800012</v>
      </c>
      <c r="C49" s="76" t="s">
        <v>82</v>
      </c>
      <c r="D49" s="30"/>
      <c r="E49" s="29">
        <f>+K49+Q49</f>
        <v>0</v>
      </c>
      <c r="F49" s="30"/>
      <c r="G49" s="29">
        <f>+M49+S49</f>
        <v>0</v>
      </c>
      <c r="H49" s="29"/>
      <c r="I49" s="43">
        <f t="shared" si="18"/>
        <v>0</v>
      </c>
      <c r="J49" s="29"/>
      <c r="K49" s="29">
        <f>IFERROR(-VLOOKUP($C49,#REF!,2,FALSE),0)</f>
        <v>0</v>
      </c>
      <c r="L49" s="29"/>
      <c r="M49" s="29">
        <f>IFERROR(-VLOOKUP($C49,#REF!,3,FALSE),0)</f>
        <v>0</v>
      </c>
      <c r="N49" s="29"/>
      <c r="O49" s="43">
        <f t="shared" si="19"/>
        <v>0</v>
      </c>
      <c r="P49" s="29"/>
      <c r="Q49" s="29">
        <f>IFERROR(-VLOOKUP('Presentació SEC_AMBici'!$C49,#REF!,2,FALSE),0)</f>
        <v>0</v>
      </c>
      <c r="R49" s="29"/>
      <c r="S49" s="29">
        <f>IFERROR(-VLOOKUP('Presentació SEC_AMBici'!$C49,#REF!,3,FALSE),0)</f>
        <v>0</v>
      </c>
      <c r="T49" s="29"/>
      <c r="U49" s="43">
        <f t="shared" si="20"/>
        <v>0</v>
      </c>
      <c r="V49" s="29"/>
      <c r="W49" s="97">
        <f t="shared" si="21"/>
        <v>0</v>
      </c>
    </row>
    <row r="50" spans="1:23" s="17" customFormat="1" ht="15" hidden="1" customHeight="1" outlineLevel="1" x14ac:dyDescent="0.2">
      <c r="A50" s="107"/>
      <c r="B50" s="101"/>
      <c r="C50" s="88" t="s">
        <v>83</v>
      </c>
      <c r="D50" s="30"/>
      <c r="E50" s="72">
        <f>E51+E58+E62+E64+E67+E78+E80+E82+E84+E86+E88+E90+E94+E96+E98</f>
        <v>0</v>
      </c>
      <c r="F50" s="30"/>
      <c r="G50" s="72" t="e">
        <f>G51+G58+G62+G64+G67+G78+G80+G82+G84+G86+G88+G90+G94+G96+G98</f>
        <v>#REF!</v>
      </c>
      <c r="H50" s="72"/>
      <c r="I50" s="73">
        <f t="shared" si="18"/>
        <v>0</v>
      </c>
      <c r="J50" s="72"/>
      <c r="K50" s="72">
        <f>K51+K58+K62+K64+K67+K78+K80+K82+K84+K86+K88+K90+K94+K96+K98</f>
        <v>0</v>
      </c>
      <c r="L50" s="72"/>
      <c r="M50" s="72" t="e">
        <f>M51+M58+M62+M64+M67+M78+M80+M82+M84+M86+M88+M90+M94+M96+M98</f>
        <v>#REF!</v>
      </c>
      <c r="N50" s="72"/>
      <c r="O50" s="73">
        <f t="shared" si="19"/>
        <v>0</v>
      </c>
      <c r="P50" s="72"/>
      <c r="Q50" s="72">
        <f>Q51+Q58+Q62+Q64+Q67+Q78+Q80+Q82+Q84+Q86+Q88+Q90+Q94+Q96+Q98</f>
        <v>0</v>
      </c>
      <c r="R50" s="72"/>
      <c r="S50" s="72" t="e">
        <f>S51+S58+S62+S64+S67+S78+S80+S82+S84+S86+S88+S90+S94+S96+S98</f>
        <v>#REF!</v>
      </c>
      <c r="T50" s="72"/>
      <c r="U50" s="73">
        <f t="shared" si="20"/>
        <v>0</v>
      </c>
      <c r="V50" s="72"/>
      <c r="W50" s="113" t="e">
        <f t="shared" si="21"/>
        <v>#REF!</v>
      </c>
    </row>
    <row r="51" spans="1:23" s="17" customFormat="1" ht="15" hidden="1" customHeight="1" outlineLevel="2" x14ac:dyDescent="0.2">
      <c r="A51" s="18"/>
      <c r="B51" s="101">
        <v>622</v>
      </c>
      <c r="C51" s="88" t="s">
        <v>84</v>
      </c>
      <c r="D51" s="30"/>
      <c r="E51" s="72">
        <f>SUM(E52:E57)</f>
        <v>0</v>
      </c>
      <c r="F51" s="30"/>
      <c r="G51" s="72">
        <f>SUM(G52:G57)</f>
        <v>0</v>
      </c>
      <c r="H51" s="72"/>
      <c r="I51" s="73">
        <f t="shared" si="18"/>
        <v>0</v>
      </c>
      <c r="J51" s="72"/>
      <c r="K51" s="72">
        <f>SUM(K52:K57)</f>
        <v>0</v>
      </c>
      <c r="L51" s="72"/>
      <c r="M51" s="72">
        <f>SUM(M52:M57)</f>
        <v>0</v>
      </c>
      <c r="N51" s="72"/>
      <c r="O51" s="73">
        <f t="shared" si="19"/>
        <v>0</v>
      </c>
      <c r="P51" s="72"/>
      <c r="Q51" s="72">
        <f>SUM(Q52:Q57)</f>
        <v>0</v>
      </c>
      <c r="R51" s="72"/>
      <c r="S51" s="72">
        <f>SUM(S52:S57)</f>
        <v>0</v>
      </c>
      <c r="T51" s="72"/>
      <c r="U51" s="73">
        <f t="shared" si="20"/>
        <v>0</v>
      </c>
      <c r="V51" s="72"/>
      <c r="W51" s="113">
        <f t="shared" si="21"/>
        <v>0</v>
      </c>
    </row>
    <row r="52" spans="1:23" s="107" customFormat="1" ht="15" hidden="1" customHeight="1" outlineLevel="3" x14ac:dyDescent="0.2">
      <c r="B52" s="27" t="str">
        <f t="shared" ref="B52:B61" si="22">MID(C52,9,8)</f>
        <v>62200001</v>
      </c>
      <c r="C52" s="76" t="s">
        <v>4</v>
      </c>
      <c r="D52" s="28"/>
      <c r="E52" s="29">
        <f t="shared" ref="E52:E57" si="23">K52+Q52</f>
        <v>0</v>
      </c>
      <c r="F52" s="28"/>
      <c r="G52" s="29">
        <f t="shared" ref="G52:G57" si="24">M52+S52</f>
        <v>0</v>
      </c>
      <c r="H52" s="29"/>
      <c r="I52" s="43">
        <f t="shared" si="18"/>
        <v>0</v>
      </c>
      <c r="J52" s="29"/>
      <c r="K52" s="29">
        <f>IFERROR(-VLOOKUP($C52,#REF!,2,FALSE),0)</f>
        <v>0</v>
      </c>
      <c r="L52" s="29"/>
      <c r="M52" s="29">
        <f>IFERROR(-VLOOKUP($C52,#REF!,3,FALSE),0)</f>
        <v>0</v>
      </c>
      <c r="N52" s="29"/>
      <c r="O52" s="43">
        <f t="shared" si="19"/>
        <v>0</v>
      </c>
      <c r="P52" s="29"/>
      <c r="Q52" s="29">
        <f>IFERROR(-VLOOKUP('Presentació SEC_AMBici'!$C52,#REF!,2,FALSE),0)</f>
        <v>0</v>
      </c>
      <c r="R52" s="29"/>
      <c r="S52" s="29">
        <f>IFERROR(-VLOOKUP('Presentació SEC_AMBici'!$C52,#REF!,3,FALSE),0)</f>
        <v>0</v>
      </c>
      <c r="T52" s="29"/>
      <c r="U52" s="43">
        <f t="shared" si="20"/>
        <v>0</v>
      </c>
      <c r="V52" s="29"/>
      <c r="W52" s="97">
        <f t="shared" si="21"/>
        <v>0</v>
      </c>
    </row>
    <row r="53" spans="1:23" s="107" customFormat="1" ht="15" hidden="1" customHeight="1" outlineLevel="3" x14ac:dyDescent="0.2">
      <c r="B53" s="27" t="str">
        <f t="shared" si="22"/>
        <v>62200002</v>
      </c>
      <c r="C53" s="76" t="s">
        <v>5</v>
      </c>
      <c r="D53" s="28"/>
      <c r="E53" s="29">
        <f t="shared" si="23"/>
        <v>0</v>
      </c>
      <c r="F53" s="28"/>
      <c r="G53" s="29">
        <f t="shared" si="24"/>
        <v>0</v>
      </c>
      <c r="H53" s="29"/>
      <c r="I53" s="43">
        <f t="shared" si="18"/>
        <v>0</v>
      </c>
      <c r="J53" s="29"/>
      <c r="K53" s="29">
        <f>IFERROR(-VLOOKUP($C53,#REF!,2,FALSE),0)</f>
        <v>0</v>
      </c>
      <c r="L53" s="29"/>
      <c r="M53" s="29">
        <f>IFERROR(-VLOOKUP($C53,#REF!,3,FALSE),0)</f>
        <v>0</v>
      </c>
      <c r="N53" s="29"/>
      <c r="O53" s="43">
        <f t="shared" si="19"/>
        <v>0</v>
      </c>
      <c r="P53" s="29"/>
      <c r="Q53" s="29">
        <f>IFERROR(-VLOOKUP('Presentació SEC_AMBici'!$C53,#REF!,2,FALSE),0)</f>
        <v>0</v>
      </c>
      <c r="R53" s="29"/>
      <c r="S53" s="29">
        <f>IFERROR(-VLOOKUP('Presentació SEC_AMBici'!$C53,#REF!,3,FALSE),0)</f>
        <v>0</v>
      </c>
      <c r="T53" s="29"/>
      <c r="U53" s="43">
        <f t="shared" si="20"/>
        <v>0</v>
      </c>
      <c r="V53" s="29"/>
      <c r="W53" s="97">
        <f t="shared" si="21"/>
        <v>0</v>
      </c>
    </row>
    <row r="54" spans="1:23" s="107" customFormat="1" ht="15" hidden="1" customHeight="1" outlineLevel="3" x14ac:dyDescent="0.2">
      <c r="B54" s="27" t="str">
        <f t="shared" si="22"/>
        <v>62200003</v>
      </c>
      <c r="C54" s="76" t="s">
        <v>6</v>
      </c>
      <c r="D54" s="28"/>
      <c r="E54" s="29">
        <f t="shared" si="23"/>
        <v>0</v>
      </c>
      <c r="F54" s="28"/>
      <c r="G54" s="29">
        <f t="shared" si="24"/>
        <v>0</v>
      </c>
      <c r="H54" s="29"/>
      <c r="I54" s="43">
        <f t="shared" si="18"/>
        <v>0</v>
      </c>
      <c r="J54" s="29"/>
      <c r="K54" s="29">
        <f>IFERROR(-VLOOKUP($C54,#REF!,2,FALSE),0)</f>
        <v>0</v>
      </c>
      <c r="L54" s="29"/>
      <c r="M54" s="29">
        <f>IFERROR(-VLOOKUP($C54,#REF!,3,FALSE),0)</f>
        <v>0</v>
      </c>
      <c r="N54" s="29"/>
      <c r="O54" s="43">
        <f t="shared" si="19"/>
        <v>0</v>
      </c>
      <c r="P54" s="29"/>
      <c r="Q54" s="29">
        <f>IFERROR(-VLOOKUP('Presentació SEC_AMBici'!$C54,#REF!,2,FALSE),0)</f>
        <v>0</v>
      </c>
      <c r="R54" s="29"/>
      <c r="S54" s="29">
        <f>IFERROR(-VLOOKUP('Presentació SEC_AMBici'!$C54,#REF!,3,FALSE),0)</f>
        <v>0</v>
      </c>
      <c r="T54" s="29"/>
      <c r="U54" s="43">
        <f t="shared" si="20"/>
        <v>0</v>
      </c>
      <c r="V54" s="29"/>
      <c r="W54" s="97">
        <f t="shared" si="21"/>
        <v>0</v>
      </c>
    </row>
    <row r="55" spans="1:23" s="107" customFormat="1" ht="15" hidden="1" customHeight="1" outlineLevel="3" x14ac:dyDescent="0.2">
      <c r="B55" s="27" t="str">
        <f t="shared" si="22"/>
        <v>62200004</v>
      </c>
      <c r="C55" s="76" t="s">
        <v>7</v>
      </c>
      <c r="D55" s="28"/>
      <c r="E55" s="29">
        <f t="shared" si="23"/>
        <v>0</v>
      </c>
      <c r="F55" s="28"/>
      <c r="G55" s="29">
        <f t="shared" si="24"/>
        <v>0</v>
      </c>
      <c r="H55" s="29"/>
      <c r="I55" s="43">
        <f t="shared" si="18"/>
        <v>0</v>
      </c>
      <c r="J55" s="29"/>
      <c r="K55" s="29">
        <f>IFERROR(-VLOOKUP($C55,#REF!,2,FALSE),0)</f>
        <v>0</v>
      </c>
      <c r="L55" s="29"/>
      <c r="M55" s="29">
        <f>IFERROR(-VLOOKUP($C55,#REF!,3,FALSE),0)</f>
        <v>0</v>
      </c>
      <c r="N55" s="29"/>
      <c r="O55" s="43">
        <f t="shared" si="19"/>
        <v>0</v>
      </c>
      <c r="P55" s="29"/>
      <c r="Q55" s="29">
        <f>IFERROR(-VLOOKUP('Presentació SEC_AMBici'!$C55,#REF!,2,FALSE),0)</f>
        <v>0</v>
      </c>
      <c r="R55" s="29"/>
      <c r="S55" s="29">
        <f>IFERROR(-VLOOKUP('Presentació SEC_AMBici'!$C55,#REF!,3,FALSE),0)</f>
        <v>0</v>
      </c>
      <c r="T55" s="29"/>
      <c r="U55" s="43">
        <f t="shared" si="20"/>
        <v>0</v>
      </c>
      <c r="V55" s="29"/>
      <c r="W55" s="97">
        <f t="shared" si="21"/>
        <v>0</v>
      </c>
    </row>
    <row r="56" spans="1:23" s="107" customFormat="1" ht="15" hidden="1" customHeight="1" outlineLevel="3" x14ac:dyDescent="0.2">
      <c r="B56" s="27" t="str">
        <f t="shared" si="22"/>
        <v>62200010</v>
      </c>
      <c r="C56" s="76" t="s">
        <v>8</v>
      </c>
      <c r="D56" s="28"/>
      <c r="E56" s="29">
        <f t="shared" si="23"/>
        <v>0</v>
      </c>
      <c r="F56" s="28"/>
      <c r="G56" s="29">
        <f t="shared" si="24"/>
        <v>0</v>
      </c>
      <c r="H56" s="29"/>
      <c r="I56" s="43">
        <f t="shared" si="18"/>
        <v>0</v>
      </c>
      <c r="J56" s="29"/>
      <c r="K56" s="29">
        <f>IFERROR(-VLOOKUP($C56,#REF!,2,FALSE),0)</f>
        <v>0</v>
      </c>
      <c r="L56" s="29"/>
      <c r="M56" s="29">
        <f>IFERROR(-VLOOKUP($C56,#REF!,3,FALSE),0)</f>
        <v>0</v>
      </c>
      <c r="N56" s="29"/>
      <c r="O56" s="43">
        <f t="shared" si="19"/>
        <v>0</v>
      </c>
      <c r="P56" s="29"/>
      <c r="Q56" s="29">
        <f>IFERROR(-VLOOKUP('Presentació SEC_AMBici'!$C56,#REF!,2,FALSE),0)</f>
        <v>0</v>
      </c>
      <c r="R56" s="29"/>
      <c r="S56" s="29">
        <f>IFERROR(-VLOOKUP('Presentació SEC_AMBici'!$C56,#REF!,3,FALSE),0)</f>
        <v>0</v>
      </c>
      <c r="T56" s="29"/>
      <c r="U56" s="43">
        <f t="shared" si="20"/>
        <v>0</v>
      </c>
      <c r="V56" s="29"/>
      <c r="W56" s="97">
        <f t="shared" si="21"/>
        <v>0</v>
      </c>
    </row>
    <row r="57" spans="1:23" s="107" customFormat="1" ht="15" hidden="1" customHeight="1" outlineLevel="3" x14ac:dyDescent="0.2">
      <c r="B57" s="27" t="str">
        <f t="shared" si="22"/>
        <v>62200011</v>
      </c>
      <c r="C57" s="76" t="s">
        <v>9</v>
      </c>
      <c r="D57" s="28"/>
      <c r="E57" s="29">
        <f t="shared" si="23"/>
        <v>0</v>
      </c>
      <c r="F57" s="28"/>
      <c r="G57" s="29">
        <f t="shared" si="24"/>
        <v>0</v>
      </c>
      <c r="H57" s="29"/>
      <c r="I57" s="43">
        <f t="shared" si="18"/>
        <v>0</v>
      </c>
      <c r="J57" s="29"/>
      <c r="K57" s="29">
        <f>IFERROR(-VLOOKUP($C57,#REF!,2,FALSE),0)</f>
        <v>0</v>
      </c>
      <c r="L57" s="29"/>
      <c r="M57" s="29">
        <f>IFERROR(-VLOOKUP($C57,#REF!,3,FALSE),0)</f>
        <v>0</v>
      </c>
      <c r="N57" s="29"/>
      <c r="O57" s="43">
        <f t="shared" si="19"/>
        <v>0</v>
      </c>
      <c r="P57" s="29"/>
      <c r="Q57" s="29">
        <f>IFERROR(-VLOOKUP('Presentació SEC_AMBici'!$C57,#REF!,2,FALSE),0)</f>
        <v>0</v>
      </c>
      <c r="R57" s="29"/>
      <c r="S57" s="29">
        <f>IFERROR(-VLOOKUP('Presentació SEC_AMBici'!$C57,#REF!,3,FALSE),0)</f>
        <v>0</v>
      </c>
      <c r="T57" s="29"/>
      <c r="U57" s="43">
        <f t="shared" si="20"/>
        <v>0</v>
      </c>
      <c r="V57" s="29"/>
      <c r="W57" s="97">
        <f t="shared" si="21"/>
        <v>0</v>
      </c>
    </row>
    <row r="58" spans="1:23" s="17" customFormat="1" ht="15" hidden="1" customHeight="1" outlineLevel="2" x14ac:dyDescent="0.2">
      <c r="A58" s="18"/>
      <c r="B58" s="101">
        <v>626070</v>
      </c>
      <c r="C58" s="88" t="s">
        <v>47</v>
      </c>
      <c r="D58" s="30"/>
      <c r="E58" s="72">
        <f>SUM(E59:E61)</f>
        <v>0</v>
      </c>
      <c r="F58" s="30"/>
      <c r="G58" s="72" t="e">
        <f>SUM(G59:G61)</f>
        <v>#REF!</v>
      </c>
      <c r="H58" s="72"/>
      <c r="I58" s="73">
        <f t="shared" si="18"/>
        <v>0</v>
      </c>
      <c r="J58" s="72"/>
      <c r="K58" s="72">
        <f>SUM(K59:K61)</f>
        <v>0</v>
      </c>
      <c r="L58" s="72"/>
      <c r="M58" s="72" t="e">
        <f>SUM(M59:M61)</f>
        <v>#REF!</v>
      </c>
      <c r="N58" s="72"/>
      <c r="O58" s="73">
        <f t="shared" si="19"/>
        <v>0</v>
      </c>
      <c r="P58" s="72"/>
      <c r="Q58" s="72">
        <f>SUM(Q59:Q61)</f>
        <v>0</v>
      </c>
      <c r="R58" s="72"/>
      <c r="S58" s="72">
        <f>SUM(S59:S61)</f>
        <v>0</v>
      </c>
      <c r="T58" s="72"/>
      <c r="U58" s="73">
        <f t="shared" si="20"/>
        <v>0</v>
      </c>
      <c r="V58" s="72"/>
      <c r="W58" s="113">
        <f t="shared" si="21"/>
        <v>0</v>
      </c>
    </row>
    <row r="59" spans="1:23" s="17" customFormat="1" ht="15" hidden="1" customHeight="1" outlineLevel="3" x14ac:dyDescent="0.2">
      <c r="A59" s="18"/>
      <c r="B59" s="27" t="str">
        <f t="shared" si="22"/>
        <v>62607000</v>
      </c>
      <c r="C59" s="76" t="s">
        <v>19</v>
      </c>
      <c r="D59" s="30"/>
      <c r="E59" s="29">
        <f>+K59+Q59</f>
        <v>0</v>
      </c>
      <c r="F59" s="30"/>
      <c r="G59" s="29" t="e">
        <f>+M59+S59</f>
        <v>#REF!</v>
      </c>
      <c r="H59" s="29"/>
      <c r="I59" s="43">
        <f t="shared" si="18"/>
        <v>0</v>
      </c>
      <c r="J59" s="29"/>
      <c r="K59" s="29">
        <f>IFERROR(-VLOOKUP($C59,#REF!,2,FALSE),0)</f>
        <v>0</v>
      </c>
      <c r="L59" s="29"/>
      <c r="M59" s="71" t="e">
        <f>+#REF!</f>
        <v>#REF!</v>
      </c>
      <c r="N59" s="29"/>
      <c r="O59" s="43">
        <f t="shared" si="19"/>
        <v>0</v>
      </c>
      <c r="P59" s="29"/>
      <c r="Q59" s="29">
        <f>IFERROR(-VLOOKUP('Presentació SEC_AMBici'!$C59,#REF!,2,FALSE),0)</f>
        <v>0</v>
      </c>
      <c r="R59" s="29"/>
      <c r="S59" s="29">
        <f>IFERROR(-VLOOKUP('Presentació SEC_AMBici'!$C59,#REF!,3,FALSE),0)</f>
        <v>0</v>
      </c>
      <c r="T59" s="29"/>
      <c r="U59" s="43">
        <f t="shared" si="20"/>
        <v>0</v>
      </c>
      <c r="V59" s="29"/>
      <c r="W59" s="97">
        <f t="shared" si="21"/>
        <v>0</v>
      </c>
    </row>
    <row r="60" spans="1:23" s="17" customFormat="1" ht="15" hidden="1" customHeight="1" outlineLevel="3" x14ac:dyDescent="0.2">
      <c r="A60" s="18"/>
      <c r="B60" s="27" t="str">
        <f t="shared" si="22"/>
        <v>62607002</v>
      </c>
      <c r="C60" s="76" t="s">
        <v>20</v>
      </c>
      <c r="D60" s="30"/>
      <c r="E60" s="29">
        <f>+K60+Q60</f>
        <v>0</v>
      </c>
      <c r="F60" s="30"/>
      <c r="G60" s="29" t="e">
        <f>+M60+S60</f>
        <v>#REF!</v>
      </c>
      <c r="H60" s="29"/>
      <c r="I60" s="43">
        <f t="shared" si="18"/>
        <v>0</v>
      </c>
      <c r="J60" s="29"/>
      <c r="K60" s="29">
        <f>IFERROR(-VLOOKUP($C60,#REF!,2,FALSE),0)</f>
        <v>0</v>
      </c>
      <c r="L60" s="29"/>
      <c r="M60" s="71" t="e">
        <f>+#REF!</f>
        <v>#REF!</v>
      </c>
      <c r="N60" s="29"/>
      <c r="O60" s="43">
        <f t="shared" si="19"/>
        <v>0</v>
      </c>
      <c r="P60" s="29"/>
      <c r="Q60" s="29">
        <f>IFERROR(-VLOOKUP('Presentació SEC_AMBici'!$C60,#REF!,2,FALSE),0)</f>
        <v>0</v>
      </c>
      <c r="R60" s="29"/>
      <c r="S60" s="29">
        <f>IFERROR(-VLOOKUP('Presentació SEC_AMBici'!$C60,#REF!,3,FALSE),0)</f>
        <v>0</v>
      </c>
      <c r="T60" s="29"/>
      <c r="U60" s="43">
        <f t="shared" si="20"/>
        <v>0</v>
      </c>
      <c r="V60" s="29"/>
      <c r="W60" s="97">
        <f t="shared" si="21"/>
        <v>0</v>
      </c>
    </row>
    <row r="61" spans="1:23" s="17" customFormat="1" ht="15" hidden="1" customHeight="1" outlineLevel="3" x14ac:dyDescent="0.2">
      <c r="A61" s="18"/>
      <c r="B61" s="27" t="str">
        <f t="shared" si="22"/>
        <v>62607004</v>
      </c>
      <c r="C61" s="76" t="s">
        <v>58</v>
      </c>
      <c r="D61" s="30"/>
      <c r="E61" s="29">
        <f>+K61+Q61</f>
        <v>0</v>
      </c>
      <c r="F61" s="30"/>
      <c r="G61" s="29">
        <f>+M61+S61</f>
        <v>0</v>
      </c>
      <c r="H61" s="29"/>
      <c r="I61" s="43">
        <f t="shared" si="18"/>
        <v>0</v>
      </c>
      <c r="J61" s="29"/>
      <c r="K61" s="29">
        <f>IFERROR(-VLOOKUP($C61,#REF!,2,FALSE),0)</f>
        <v>0</v>
      </c>
      <c r="L61" s="29"/>
      <c r="M61" s="29">
        <f>IFERROR(-VLOOKUP($C61,#REF!,3,FALSE),0)</f>
        <v>0</v>
      </c>
      <c r="N61" s="29"/>
      <c r="O61" s="43">
        <f t="shared" si="19"/>
        <v>0</v>
      </c>
      <c r="P61" s="29"/>
      <c r="Q61" s="29">
        <f>IFERROR(-VLOOKUP('Presentació SEC_AMBici'!$C61,#REF!,2,FALSE),0)</f>
        <v>0</v>
      </c>
      <c r="R61" s="29"/>
      <c r="S61" s="29">
        <f>IFERROR(-VLOOKUP('Presentació SEC_AMBici'!$C61,#REF!,3,FALSE),0)</f>
        <v>0</v>
      </c>
      <c r="T61" s="29"/>
      <c r="U61" s="43">
        <f t="shared" si="20"/>
        <v>0</v>
      </c>
      <c r="V61" s="29"/>
      <c r="W61" s="97">
        <f t="shared" si="21"/>
        <v>0</v>
      </c>
    </row>
    <row r="62" spans="1:23" s="17" customFormat="1" ht="15" hidden="1" customHeight="1" outlineLevel="2" x14ac:dyDescent="0.2">
      <c r="A62" s="18"/>
      <c r="B62" s="101" t="s">
        <v>85</v>
      </c>
      <c r="C62" s="88" t="s">
        <v>86</v>
      </c>
      <c r="D62" s="30"/>
      <c r="E62" s="72">
        <f>+E63</f>
        <v>0</v>
      </c>
      <c r="F62" s="30"/>
      <c r="G62" s="72">
        <f>+G63</f>
        <v>0</v>
      </c>
      <c r="H62" s="72"/>
      <c r="I62" s="73">
        <f t="shared" si="18"/>
        <v>0</v>
      </c>
      <c r="J62" s="72"/>
      <c r="K62" s="72">
        <f>+K63</f>
        <v>0</v>
      </c>
      <c r="L62" s="72"/>
      <c r="M62" s="72">
        <f>+M63</f>
        <v>0</v>
      </c>
      <c r="N62" s="72"/>
      <c r="O62" s="73">
        <f t="shared" si="19"/>
        <v>0</v>
      </c>
      <c r="P62" s="72"/>
      <c r="Q62" s="72">
        <f>+Q63</f>
        <v>0</v>
      </c>
      <c r="R62" s="72"/>
      <c r="S62" s="72">
        <f>+S63</f>
        <v>0</v>
      </c>
      <c r="T62" s="72"/>
      <c r="U62" s="73">
        <f t="shared" si="20"/>
        <v>0</v>
      </c>
      <c r="V62" s="72"/>
      <c r="W62" s="113">
        <f t="shared" si="21"/>
        <v>0</v>
      </c>
    </row>
    <row r="63" spans="1:23" s="17" customFormat="1" ht="15" hidden="1" customHeight="1" outlineLevel="3" x14ac:dyDescent="0.2">
      <c r="A63" s="18"/>
      <c r="B63" s="27" t="str">
        <f>MID(C63,9,8)</f>
        <v>62600003</v>
      </c>
      <c r="C63" s="76" t="s">
        <v>18</v>
      </c>
      <c r="D63" s="30"/>
      <c r="E63" s="29">
        <f>+K63+Q63</f>
        <v>0</v>
      </c>
      <c r="F63" s="30"/>
      <c r="G63" s="29">
        <f>+M63+S63</f>
        <v>0</v>
      </c>
      <c r="H63" s="29"/>
      <c r="I63" s="43">
        <f t="shared" si="18"/>
        <v>0</v>
      </c>
      <c r="J63" s="29"/>
      <c r="K63" s="29">
        <f>IFERROR(-VLOOKUP($C63,#REF!,2,FALSE),0)</f>
        <v>0</v>
      </c>
      <c r="L63" s="29"/>
      <c r="M63" s="29">
        <f>IFERROR(-VLOOKUP($C63,#REF!,3,FALSE),0)</f>
        <v>0</v>
      </c>
      <c r="N63" s="29"/>
      <c r="O63" s="43">
        <f t="shared" si="19"/>
        <v>0</v>
      </c>
      <c r="P63" s="29"/>
      <c r="Q63" s="29">
        <f>IFERROR(-VLOOKUP('Presentació SEC_AMBici'!$C63,#REF!,2,FALSE),0)</f>
        <v>0</v>
      </c>
      <c r="R63" s="29"/>
      <c r="S63" s="29">
        <f>IFERROR(-VLOOKUP('Presentació SEC_AMBici'!$C63,#REF!,3,FALSE),0)</f>
        <v>0</v>
      </c>
      <c r="T63" s="29"/>
      <c r="U63" s="43">
        <f t="shared" si="20"/>
        <v>0</v>
      </c>
      <c r="V63" s="29"/>
      <c r="W63" s="97">
        <f t="shared" si="21"/>
        <v>0</v>
      </c>
    </row>
    <row r="64" spans="1:23" s="17" customFormat="1" ht="15" hidden="1" customHeight="1" outlineLevel="2" x14ac:dyDescent="0.2">
      <c r="A64" s="18"/>
      <c r="B64" s="101">
        <v>628</v>
      </c>
      <c r="C64" s="88" t="s">
        <v>48</v>
      </c>
      <c r="D64" s="30"/>
      <c r="E64" s="72">
        <f>SUM(E65:E66)</f>
        <v>0</v>
      </c>
      <c r="F64" s="30"/>
      <c r="G64" s="72">
        <f>SUM(G65:G66)</f>
        <v>0</v>
      </c>
      <c r="H64" s="72"/>
      <c r="I64" s="73">
        <f t="shared" si="18"/>
        <v>0</v>
      </c>
      <c r="J64" s="72"/>
      <c r="K64" s="72">
        <f>SUM(K65:K66)</f>
        <v>0</v>
      </c>
      <c r="L64" s="72"/>
      <c r="M64" s="72">
        <f>SUM(M65:M66)</f>
        <v>0</v>
      </c>
      <c r="N64" s="72"/>
      <c r="O64" s="73">
        <f t="shared" si="19"/>
        <v>0</v>
      </c>
      <c r="P64" s="72"/>
      <c r="Q64" s="72">
        <f>SUM(Q65:Q66)</f>
        <v>0</v>
      </c>
      <c r="R64" s="72"/>
      <c r="S64" s="72">
        <f>SUM(S65:S66)</f>
        <v>0</v>
      </c>
      <c r="T64" s="72"/>
      <c r="U64" s="73">
        <f t="shared" si="20"/>
        <v>0</v>
      </c>
      <c r="V64" s="72"/>
      <c r="W64" s="113">
        <f t="shared" si="21"/>
        <v>0</v>
      </c>
    </row>
    <row r="65" spans="1:23" s="17" customFormat="1" ht="15" hidden="1" customHeight="1" outlineLevel="3" x14ac:dyDescent="0.2">
      <c r="A65" s="18"/>
      <c r="B65" s="27" t="str">
        <f>MID(C65,9,8)</f>
        <v>62800000</v>
      </c>
      <c r="C65" s="76" t="s">
        <v>22</v>
      </c>
      <c r="D65" s="30"/>
      <c r="E65" s="29">
        <f>+K65+Q65</f>
        <v>0</v>
      </c>
      <c r="F65" s="30"/>
      <c r="G65" s="29">
        <f>+M65+S65</f>
        <v>0</v>
      </c>
      <c r="H65" s="29"/>
      <c r="I65" s="43">
        <f t="shared" si="18"/>
        <v>0</v>
      </c>
      <c r="J65" s="29"/>
      <c r="K65" s="29">
        <f>IFERROR(-VLOOKUP($C65,#REF!,2,FALSE),0)</f>
        <v>0</v>
      </c>
      <c r="L65" s="29"/>
      <c r="M65" s="29">
        <f>IFERROR(-VLOOKUP($C65,#REF!,3,FALSE),0)</f>
        <v>0</v>
      </c>
      <c r="N65" s="29"/>
      <c r="O65" s="43">
        <f t="shared" si="19"/>
        <v>0</v>
      </c>
      <c r="P65" s="29"/>
      <c r="Q65" s="29">
        <f>IFERROR(-VLOOKUP('Presentació SEC_AMBici'!$C65,#REF!,2,FALSE),0)</f>
        <v>0</v>
      </c>
      <c r="R65" s="29"/>
      <c r="S65" s="29">
        <f>IFERROR(-VLOOKUP('Presentació SEC_AMBici'!$C65,#REF!,3,FALSE),0)</f>
        <v>0</v>
      </c>
      <c r="T65" s="29"/>
      <c r="U65" s="43">
        <f t="shared" si="20"/>
        <v>0</v>
      </c>
      <c r="V65" s="29"/>
      <c r="W65" s="97">
        <f t="shared" si="21"/>
        <v>0</v>
      </c>
    </row>
    <row r="66" spans="1:23" s="17" customFormat="1" ht="15" hidden="1" customHeight="1" outlineLevel="3" x14ac:dyDescent="0.2">
      <c r="A66" s="18"/>
      <c r="B66" s="27" t="str">
        <f>MID(C66,9,8)</f>
        <v>62800022</v>
      </c>
      <c r="C66" s="76" t="s">
        <v>87</v>
      </c>
      <c r="D66" s="30"/>
      <c r="E66" s="29">
        <f>+K66+Q66</f>
        <v>0</v>
      </c>
      <c r="F66" s="30"/>
      <c r="G66" s="29">
        <f>+M66+S66</f>
        <v>0</v>
      </c>
      <c r="H66" s="29"/>
      <c r="I66" s="43">
        <f t="shared" si="18"/>
        <v>0</v>
      </c>
      <c r="J66" s="29"/>
      <c r="K66" s="29">
        <f>IFERROR(-VLOOKUP($C66,#REF!,2,FALSE),0)</f>
        <v>0</v>
      </c>
      <c r="L66" s="29"/>
      <c r="M66" s="29">
        <f>IFERROR(-VLOOKUP($C66,#REF!,3,FALSE),0)</f>
        <v>0</v>
      </c>
      <c r="N66" s="29"/>
      <c r="O66" s="43">
        <f t="shared" si="19"/>
        <v>0</v>
      </c>
      <c r="P66" s="29"/>
      <c r="Q66" s="29">
        <f>IFERROR(-VLOOKUP('Presentació SEC_AMBici'!$C66,#REF!,2,FALSE),0)</f>
        <v>0</v>
      </c>
      <c r="R66" s="29"/>
      <c r="S66" s="29">
        <f>IFERROR(-VLOOKUP('Presentació SEC_AMBici'!$C66,#REF!,3,FALSE),0)</f>
        <v>0</v>
      </c>
      <c r="T66" s="29"/>
      <c r="U66" s="43">
        <f t="shared" si="20"/>
        <v>0</v>
      </c>
      <c r="V66" s="29"/>
      <c r="W66" s="97">
        <f t="shared" si="21"/>
        <v>0</v>
      </c>
    </row>
    <row r="67" spans="1:23" s="17" customFormat="1" ht="15" hidden="1" customHeight="1" outlineLevel="2" x14ac:dyDescent="0.2">
      <c r="A67" s="18"/>
      <c r="B67" s="101" t="s">
        <v>136</v>
      </c>
      <c r="C67" s="88" t="s">
        <v>43</v>
      </c>
      <c r="D67" s="30"/>
      <c r="E67" s="72">
        <f>SUM(E68:E77)</f>
        <v>0</v>
      </c>
      <c r="F67" s="30"/>
      <c r="G67" s="72">
        <f>SUM(G68:G77)</f>
        <v>0</v>
      </c>
      <c r="H67" s="72"/>
      <c r="I67" s="73">
        <f t="shared" si="18"/>
        <v>0</v>
      </c>
      <c r="J67" s="72"/>
      <c r="K67" s="72">
        <f>SUM(K68:K77)</f>
        <v>0</v>
      </c>
      <c r="L67" s="72"/>
      <c r="M67" s="72">
        <f>SUM(M68:M77)</f>
        <v>0</v>
      </c>
      <c r="N67" s="72"/>
      <c r="O67" s="73">
        <f t="shared" si="19"/>
        <v>0</v>
      </c>
      <c r="P67" s="72"/>
      <c r="Q67" s="72">
        <f>SUM(Q68:Q77)</f>
        <v>0</v>
      </c>
      <c r="R67" s="72"/>
      <c r="S67" s="72">
        <f>SUM(S68:S77)</f>
        <v>0</v>
      </c>
      <c r="T67" s="72"/>
      <c r="U67" s="73">
        <f t="shared" si="20"/>
        <v>0</v>
      </c>
      <c r="V67" s="72"/>
      <c r="W67" s="113">
        <f t="shared" si="21"/>
        <v>0</v>
      </c>
    </row>
    <row r="68" spans="1:23" s="17" customFormat="1" ht="15" hidden="1" customHeight="1" outlineLevel="3" x14ac:dyDescent="0.2">
      <c r="A68" s="18"/>
      <c r="B68" s="27" t="str">
        <f t="shared" ref="B68:B77" si="25">MID(C68,9,8)</f>
        <v>62500005</v>
      </c>
      <c r="C68" s="76" t="s">
        <v>57</v>
      </c>
      <c r="D68" s="30"/>
      <c r="E68" s="29">
        <f t="shared" ref="E68:E77" si="26">K68+Q68</f>
        <v>0</v>
      </c>
      <c r="F68" s="30"/>
      <c r="G68" s="29">
        <f>M68+S68</f>
        <v>0</v>
      </c>
      <c r="H68" s="29"/>
      <c r="I68" s="43">
        <f t="shared" si="18"/>
        <v>0</v>
      </c>
      <c r="J68" s="29"/>
      <c r="K68" s="29">
        <f>IFERROR(-VLOOKUP($C68,#REF!,2,FALSE),0)</f>
        <v>0</v>
      </c>
      <c r="L68" s="29"/>
      <c r="M68" s="29">
        <f>IFERROR(-VLOOKUP($C68,#REF!,3,FALSE),0)</f>
        <v>0</v>
      </c>
      <c r="N68" s="29"/>
      <c r="O68" s="43">
        <f t="shared" si="19"/>
        <v>0</v>
      </c>
      <c r="P68" s="29"/>
      <c r="Q68" s="29">
        <f>IFERROR(-VLOOKUP('Presentació SEC_AMBici'!$C68,#REF!,2,FALSE),0)</f>
        <v>0</v>
      </c>
      <c r="R68" s="29"/>
      <c r="S68" s="29">
        <f>IFERROR(-VLOOKUP('Presentació SEC_AMBici'!$C68,#REF!,3,FALSE),0)</f>
        <v>0</v>
      </c>
      <c r="T68" s="29"/>
      <c r="U68" s="43">
        <f t="shared" si="20"/>
        <v>0</v>
      </c>
      <c r="V68" s="29"/>
      <c r="W68" s="97">
        <f t="shared" si="21"/>
        <v>0</v>
      </c>
    </row>
    <row r="69" spans="1:23" s="17" customFormat="1" ht="15" hidden="1" customHeight="1" outlineLevel="3" x14ac:dyDescent="0.2">
      <c r="A69" s="18"/>
      <c r="B69" s="27" t="str">
        <f t="shared" si="25"/>
        <v>62500011</v>
      </c>
      <c r="C69" s="76" t="s">
        <v>11</v>
      </c>
      <c r="D69" s="30"/>
      <c r="E69" s="29">
        <f t="shared" si="26"/>
        <v>0</v>
      </c>
      <c r="F69" s="30"/>
      <c r="G69" s="29">
        <f t="shared" ref="G69:G77" si="27">M69+S69</f>
        <v>0</v>
      </c>
      <c r="H69" s="29"/>
      <c r="I69" s="43">
        <f t="shared" si="18"/>
        <v>0</v>
      </c>
      <c r="J69" s="29"/>
      <c r="K69" s="29">
        <f>IFERROR(-VLOOKUP($C69,#REF!,2,FALSE),0)</f>
        <v>0</v>
      </c>
      <c r="L69" s="29"/>
      <c r="M69" s="29">
        <f>IFERROR(-VLOOKUP($C69,#REF!,3,FALSE),0)</f>
        <v>0</v>
      </c>
      <c r="N69" s="29"/>
      <c r="O69" s="43">
        <f t="shared" si="19"/>
        <v>0</v>
      </c>
      <c r="P69" s="29"/>
      <c r="Q69" s="29">
        <f>IFERROR(-VLOOKUP('Presentació SEC_AMBici'!$C69,#REF!,2,FALSE),0)</f>
        <v>0</v>
      </c>
      <c r="R69" s="29"/>
      <c r="S69" s="29">
        <f>IFERROR(-VLOOKUP('Presentació SEC_AMBici'!$C69,#REF!,3,FALSE),0)</f>
        <v>0</v>
      </c>
      <c r="T69" s="29"/>
      <c r="U69" s="43">
        <f t="shared" si="20"/>
        <v>0</v>
      </c>
      <c r="V69" s="29"/>
      <c r="W69" s="97">
        <f t="shared" si="21"/>
        <v>0</v>
      </c>
    </row>
    <row r="70" spans="1:23" s="17" customFormat="1" ht="15" hidden="1" customHeight="1" outlineLevel="3" x14ac:dyDescent="0.2">
      <c r="A70" s="18"/>
      <c r="B70" s="27" t="str">
        <f t="shared" si="25"/>
        <v>62500012</v>
      </c>
      <c r="C70" s="76" t="s">
        <v>12</v>
      </c>
      <c r="D70" s="30"/>
      <c r="E70" s="29">
        <f t="shared" si="26"/>
        <v>0</v>
      </c>
      <c r="F70" s="30"/>
      <c r="G70" s="29">
        <f t="shared" si="27"/>
        <v>0</v>
      </c>
      <c r="H70" s="29"/>
      <c r="I70" s="43">
        <f t="shared" si="18"/>
        <v>0</v>
      </c>
      <c r="J70" s="29"/>
      <c r="K70" s="29">
        <f>IFERROR(-VLOOKUP($C70,#REF!,2,FALSE),0)</f>
        <v>0</v>
      </c>
      <c r="L70" s="29"/>
      <c r="M70" s="29">
        <f>IFERROR(-VLOOKUP($C70,#REF!,3,FALSE),0)</f>
        <v>0</v>
      </c>
      <c r="N70" s="29"/>
      <c r="O70" s="43">
        <f t="shared" si="19"/>
        <v>0</v>
      </c>
      <c r="P70" s="29"/>
      <c r="Q70" s="29">
        <f>IFERROR(-VLOOKUP('Presentació SEC_AMBici'!$C70,#REF!,2,FALSE),0)</f>
        <v>0</v>
      </c>
      <c r="R70" s="29"/>
      <c r="S70" s="29">
        <f>IFERROR(-VLOOKUP('Presentació SEC_AMBici'!$C70,#REF!,3,FALSE),0)</f>
        <v>0</v>
      </c>
      <c r="T70" s="29"/>
      <c r="U70" s="43">
        <f t="shared" si="20"/>
        <v>0</v>
      </c>
      <c r="V70" s="29"/>
      <c r="W70" s="97">
        <f t="shared" si="21"/>
        <v>0</v>
      </c>
    </row>
    <row r="71" spans="1:23" s="17" customFormat="1" ht="15" hidden="1" customHeight="1" outlineLevel="3" x14ac:dyDescent="0.2">
      <c r="A71" s="18"/>
      <c r="B71" s="27" t="str">
        <f t="shared" si="25"/>
        <v>62500014</v>
      </c>
      <c r="C71" s="76" t="s">
        <v>13</v>
      </c>
      <c r="D71" s="30"/>
      <c r="E71" s="29">
        <f t="shared" si="26"/>
        <v>0</v>
      </c>
      <c r="F71" s="30"/>
      <c r="G71" s="29">
        <f t="shared" si="27"/>
        <v>0</v>
      </c>
      <c r="H71" s="29"/>
      <c r="I71" s="43">
        <f t="shared" si="18"/>
        <v>0</v>
      </c>
      <c r="J71" s="29"/>
      <c r="K71" s="29">
        <f>IFERROR(-VLOOKUP($C71,#REF!,2,FALSE),0)</f>
        <v>0</v>
      </c>
      <c r="L71" s="29"/>
      <c r="M71" s="29">
        <f>IFERROR(-VLOOKUP($C71,#REF!,3,FALSE),0)</f>
        <v>0</v>
      </c>
      <c r="N71" s="29"/>
      <c r="O71" s="43">
        <f t="shared" si="19"/>
        <v>0</v>
      </c>
      <c r="P71" s="29"/>
      <c r="Q71" s="29">
        <f>IFERROR(-VLOOKUP('Presentació SEC_AMBici'!$C71,#REF!,2,FALSE),0)</f>
        <v>0</v>
      </c>
      <c r="R71" s="29"/>
      <c r="S71" s="29">
        <f>IFERROR(-VLOOKUP('Presentació SEC_AMBici'!$C71,#REF!,3,FALSE),0)</f>
        <v>0</v>
      </c>
      <c r="T71" s="29"/>
      <c r="U71" s="43">
        <f t="shared" si="20"/>
        <v>0</v>
      </c>
      <c r="V71" s="29"/>
      <c r="W71" s="97">
        <f t="shared" si="21"/>
        <v>0</v>
      </c>
    </row>
    <row r="72" spans="1:23" s="17" customFormat="1" ht="15" hidden="1" customHeight="1" outlineLevel="3" x14ac:dyDescent="0.2">
      <c r="A72" s="18"/>
      <c r="B72" s="27" t="str">
        <f t="shared" si="25"/>
        <v>62500015</v>
      </c>
      <c r="C72" s="76" t="s">
        <v>14</v>
      </c>
      <c r="D72" s="30"/>
      <c r="E72" s="29">
        <f t="shared" si="26"/>
        <v>0</v>
      </c>
      <c r="F72" s="30"/>
      <c r="G72" s="29">
        <f t="shared" si="27"/>
        <v>0</v>
      </c>
      <c r="H72" s="29"/>
      <c r="I72" s="43">
        <f t="shared" si="18"/>
        <v>0</v>
      </c>
      <c r="J72" s="29"/>
      <c r="K72" s="29">
        <f>IFERROR(-VLOOKUP($C72,#REF!,2,FALSE),0)</f>
        <v>0</v>
      </c>
      <c r="L72" s="29"/>
      <c r="M72" s="29">
        <f>IFERROR(-VLOOKUP($C72,#REF!,3,FALSE),0)</f>
        <v>0</v>
      </c>
      <c r="N72" s="29"/>
      <c r="O72" s="43">
        <f t="shared" si="19"/>
        <v>0</v>
      </c>
      <c r="P72" s="29"/>
      <c r="Q72" s="29">
        <f>IFERROR(-VLOOKUP('Presentació SEC_AMBici'!$C72,#REF!,2,FALSE),0)</f>
        <v>0</v>
      </c>
      <c r="R72" s="29"/>
      <c r="S72" s="29">
        <f>IFERROR(-VLOOKUP('Presentació SEC_AMBici'!$C72,#REF!,3,FALSE),0)</f>
        <v>0</v>
      </c>
      <c r="T72" s="29"/>
      <c r="U72" s="43">
        <f t="shared" si="20"/>
        <v>0</v>
      </c>
      <c r="V72" s="29"/>
      <c r="W72" s="97">
        <f t="shared" si="21"/>
        <v>0</v>
      </c>
    </row>
    <row r="73" spans="1:23" s="17" customFormat="1" ht="15" hidden="1" customHeight="1" outlineLevel="3" x14ac:dyDescent="0.2">
      <c r="A73" s="18"/>
      <c r="B73" s="27" t="str">
        <f t="shared" si="25"/>
        <v>62500017</v>
      </c>
      <c r="C73" s="76" t="s">
        <v>88</v>
      </c>
      <c r="D73" s="30"/>
      <c r="E73" s="29">
        <f t="shared" si="26"/>
        <v>0</v>
      </c>
      <c r="F73" s="30"/>
      <c r="G73" s="29">
        <f t="shared" si="27"/>
        <v>0</v>
      </c>
      <c r="H73" s="29"/>
      <c r="I73" s="43">
        <f t="shared" si="18"/>
        <v>0</v>
      </c>
      <c r="J73" s="29"/>
      <c r="K73" s="29">
        <f>IFERROR(-VLOOKUP($C73,#REF!,2,FALSE),0)</f>
        <v>0</v>
      </c>
      <c r="L73" s="29"/>
      <c r="M73" s="29">
        <f>IFERROR(-VLOOKUP($C73,#REF!,3,FALSE),0)</f>
        <v>0</v>
      </c>
      <c r="N73" s="29"/>
      <c r="O73" s="43">
        <f t="shared" si="19"/>
        <v>0</v>
      </c>
      <c r="P73" s="29"/>
      <c r="Q73" s="29">
        <f>IFERROR(-VLOOKUP('Presentació SEC_AMBici'!$C73,#REF!,2,FALSE),0)</f>
        <v>0</v>
      </c>
      <c r="R73" s="29"/>
      <c r="S73" s="29">
        <f>IFERROR(-VLOOKUP('Presentació SEC_AMBici'!$C73,#REF!,3,FALSE),0)</f>
        <v>0</v>
      </c>
      <c r="T73" s="29"/>
      <c r="U73" s="43">
        <f t="shared" si="20"/>
        <v>0</v>
      </c>
      <c r="V73" s="29"/>
      <c r="W73" s="97">
        <f t="shared" si="21"/>
        <v>0</v>
      </c>
    </row>
    <row r="74" spans="1:23" s="17" customFormat="1" ht="15" hidden="1" customHeight="1" outlineLevel="3" x14ac:dyDescent="0.2">
      <c r="A74" s="18"/>
      <c r="B74" s="27" t="str">
        <f t="shared" si="25"/>
        <v>62500028</v>
      </c>
      <c r="C74" s="76" t="s">
        <v>15</v>
      </c>
      <c r="D74" s="30"/>
      <c r="E74" s="29">
        <f t="shared" si="26"/>
        <v>0</v>
      </c>
      <c r="F74" s="30"/>
      <c r="G74" s="29">
        <f t="shared" si="27"/>
        <v>0</v>
      </c>
      <c r="H74" s="29"/>
      <c r="I74" s="43">
        <f t="shared" si="18"/>
        <v>0</v>
      </c>
      <c r="J74" s="29"/>
      <c r="K74" s="29">
        <f>IFERROR(-VLOOKUP($C74,#REF!,2,FALSE),0)</f>
        <v>0</v>
      </c>
      <c r="L74" s="29"/>
      <c r="M74" s="29">
        <f>IFERROR(-VLOOKUP($C74,#REF!,3,FALSE),0)</f>
        <v>0</v>
      </c>
      <c r="N74" s="29"/>
      <c r="O74" s="43">
        <f t="shared" si="19"/>
        <v>0</v>
      </c>
      <c r="P74" s="29"/>
      <c r="Q74" s="29">
        <f>IFERROR(-VLOOKUP('Presentació SEC_AMBici'!$C74,#REF!,2,FALSE),0)</f>
        <v>0</v>
      </c>
      <c r="R74" s="29"/>
      <c r="S74" s="29">
        <f>IFERROR(-VLOOKUP('Presentació SEC_AMBici'!$C74,#REF!,3,FALSE),0)</f>
        <v>0</v>
      </c>
      <c r="T74" s="29"/>
      <c r="U74" s="43">
        <f t="shared" si="20"/>
        <v>0</v>
      </c>
      <c r="V74" s="29"/>
      <c r="W74" s="97">
        <f t="shared" si="21"/>
        <v>0</v>
      </c>
    </row>
    <row r="75" spans="1:23" s="17" customFormat="1" ht="15" hidden="1" customHeight="1" outlineLevel="3" x14ac:dyDescent="0.2">
      <c r="A75" s="18"/>
      <c r="B75" s="27" t="str">
        <f t="shared" si="25"/>
        <v>62500034</v>
      </c>
      <c r="C75" s="76" t="s">
        <v>89</v>
      </c>
      <c r="D75" s="30"/>
      <c r="E75" s="29">
        <f t="shared" si="26"/>
        <v>0</v>
      </c>
      <c r="F75" s="30"/>
      <c r="G75" s="29">
        <f t="shared" si="27"/>
        <v>0</v>
      </c>
      <c r="H75" s="29"/>
      <c r="I75" s="43">
        <f t="shared" si="18"/>
        <v>0</v>
      </c>
      <c r="J75" s="29"/>
      <c r="K75" s="29">
        <f>IFERROR(-VLOOKUP($C75,#REF!,2,FALSE),0)</f>
        <v>0</v>
      </c>
      <c r="L75" s="29"/>
      <c r="M75" s="29">
        <f>IFERROR(-VLOOKUP($C75,#REF!,3,FALSE),0)</f>
        <v>0</v>
      </c>
      <c r="N75" s="29"/>
      <c r="O75" s="43">
        <f t="shared" si="19"/>
        <v>0</v>
      </c>
      <c r="P75" s="29"/>
      <c r="Q75" s="29">
        <f>IFERROR(-VLOOKUP('Presentació SEC_AMBici'!$C75,#REF!,2,FALSE),0)</f>
        <v>0</v>
      </c>
      <c r="R75" s="29"/>
      <c r="S75" s="29">
        <f>IFERROR(-VLOOKUP('Presentació SEC_AMBici'!$C75,#REF!,3,FALSE),0)</f>
        <v>0</v>
      </c>
      <c r="T75" s="29"/>
      <c r="U75" s="43">
        <f t="shared" si="20"/>
        <v>0</v>
      </c>
      <c r="V75" s="29"/>
      <c r="W75" s="97">
        <f t="shared" si="21"/>
        <v>0</v>
      </c>
    </row>
    <row r="76" spans="1:23" s="17" customFormat="1" ht="15" hidden="1" customHeight="1" outlineLevel="3" x14ac:dyDescent="0.2">
      <c r="A76" s="18"/>
      <c r="B76" s="27" t="str">
        <f t="shared" si="25"/>
        <v>62500099</v>
      </c>
      <c r="C76" s="76" t="s">
        <v>52</v>
      </c>
      <c r="D76" s="30"/>
      <c r="E76" s="29">
        <f t="shared" si="26"/>
        <v>0</v>
      </c>
      <c r="F76" s="30"/>
      <c r="G76" s="29">
        <f t="shared" si="27"/>
        <v>0</v>
      </c>
      <c r="H76" s="29"/>
      <c r="I76" s="43">
        <f t="shared" si="18"/>
        <v>0</v>
      </c>
      <c r="J76" s="29"/>
      <c r="K76" s="29">
        <f>IFERROR(-VLOOKUP($C76,#REF!,2,FALSE),0)</f>
        <v>0</v>
      </c>
      <c r="L76" s="29"/>
      <c r="M76" s="29">
        <f>IFERROR(-VLOOKUP($C76,#REF!,3,FALSE),0)</f>
        <v>0</v>
      </c>
      <c r="N76" s="29"/>
      <c r="O76" s="43">
        <f t="shared" si="19"/>
        <v>0</v>
      </c>
      <c r="P76" s="29"/>
      <c r="Q76" s="29">
        <f>IFERROR(-VLOOKUP('Presentació SEC_AMBici'!$C76,#REF!,2,FALSE),0)</f>
        <v>0</v>
      </c>
      <c r="R76" s="29"/>
      <c r="S76" s="29">
        <f>IFERROR(-VLOOKUP('Presentació SEC_AMBici'!$C76,#REF!,3,FALSE),0)</f>
        <v>0</v>
      </c>
      <c r="T76" s="29"/>
      <c r="U76" s="43">
        <f t="shared" si="20"/>
        <v>0</v>
      </c>
      <c r="V76" s="29"/>
      <c r="W76" s="97">
        <f t="shared" si="21"/>
        <v>0</v>
      </c>
    </row>
    <row r="77" spans="1:23" s="17" customFormat="1" ht="15" hidden="1" customHeight="1" outlineLevel="3" x14ac:dyDescent="0.2">
      <c r="A77" s="18"/>
      <c r="B77" s="27" t="str">
        <f t="shared" si="25"/>
        <v>75800000</v>
      </c>
      <c r="C77" s="76" t="s">
        <v>90</v>
      </c>
      <c r="D77" s="30"/>
      <c r="E77" s="29">
        <f t="shared" si="26"/>
        <v>0</v>
      </c>
      <c r="F77" s="30"/>
      <c r="G77" s="29">
        <f t="shared" si="27"/>
        <v>0</v>
      </c>
      <c r="H77" s="29"/>
      <c r="I77" s="43">
        <f t="shared" si="18"/>
        <v>0</v>
      </c>
      <c r="J77" s="29"/>
      <c r="K77" s="29">
        <f>IFERROR(-VLOOKUP($C77,#REF!,2,FALSE),0)</f>
        <v>0</v>
      </c>
      <c r="L77" s="29"/>
      <c r="M77" s="29">
        <f>IFERROR(-VLOOKUP($C77,#REF!,3,FALSE),0)</f>
        <v>0</v>
      </c>
      <c r="N77" s="29"/>
      <c r="O77" s="43">
        <f t="shared" si="19"/>
        <v>0</v>
      </c>
      <c r="P77" s="29"/>
      <c r="Q77" s="29">
        <f>IFERROR(-VLOOKUP('Presentació SEC_AMBici'!$C77,#REF!,2,FALSE),0)</f>
        <v>0</v>
      </c>
      <c r="R77" s="29"/>
      <c r="S77" s="29">
        <f>IFERROR(-VLOOKUP('Presentació SEC_AMBici'!$C77,#REF!,3,FALSE),0)</f>
        <v>0</v>
      </c>
      <c r="T77" s="29"/>
      <c r="U77" s="43">
        <f t="shared" si="20"/>
        <v>0</v>
      </c>
      <c r="V77" s="29"/>
      <c r="W77" s="97">
        <f t="shared" si="21"/>
        <v>0</v>
      </c>
    </row>
    <row r="78" spans="1:23" s="17" customFormat="1" ht="15" hidden="1" customHeight="1" outlineLevel="2" x14ac:dyDescent="0.2">
      <c r="A78" s="18"/>
      <c r="B78" s="101" t="s">
        <v>91</v>
      </c>
      <c r="C78" s="88" t="s">
        <v>92</v>
      </c>
      <c r="D78" s="30"/>
      <c r="E78" s="72">
        <f>+E79</f>
        <v>0</v>
      </c>
      <c r="F78" s="30"/>
      <c r="G78" s="72" t="e">
        <f>+G79</f>
        <v>#REF!</v>
      </c>
      <c r="H78" s="72"/>
      <c r="I78" s="73">
        <f t="shared" si="18"/>
        <v>0</v>
      </c>
      <c r="J78" s="72"/>
      <c r="K78" s="72">
        <f>+K79</f>
        <v>0</v>
      </c>
      <c r="L78" s="72"/>
      <c r="M78" s="72" t="e">
        <f>+M79</f>
        <v>#REF!</v>
      </c>
      <c r="N78" s="72"/>
      <c r="O78" s="73">
        <f t="shared" si="19"/>
        <v>0</v>
      </c>
      <c r="P78" s="72"/>
      <c r="Q78" s="72">
        <f>+Q79</f>
        <v>0</v>
      </c>
      <c r="R78" s="72"/>
      <c r="S78" s="72">
        <f>+S79</f>
        <v>0</v>
      </c>
      <c r="T78" s="72"/>
      <c r="U78" s="73">
        <f t="shared" si="20"/>
        <v>0</v>
      </c>
      <c r="V78" s="72"/>
      <c r="W78" s="113">
        <f t="shared" si="21"/>
        <v>0</v>
      </c>
    </row>
    <row r="79" spans="1:23" s="17" customFormat="1" ht="15" hidden="1" customHeight="1" outlineLevel="3" x14ac:dyDescent="0.2">
      <c r="A79" s="18"/>
      <c r="B79" s="27" t="str">
        <f>MID(C79,9,8)</f>
        <v>62600000</v>
      </c>
      <c r="C79" s="76" t="s">
        <v>16</v>
      </c>
      <c r="D79" s="30"/>
      <c r="E79" s="29">
        <f>+K79+Q79</f>
        <v>0</v>
      </c>
      <c r="F79" s="30"/>
      <c r="G79" s="29" t="e">
        <f>+M79+S79</f>
        <v>#REF!</v>
      </c>
      <c r="H79" s="29"/>
      <c r="I79" s="43">
        <f t="shared" si="18"/>
        <v>0</v>
      </c>
      <c r="J79" s="29"/>
      <c r="K79" s="29">
        <f>IFERROR(-VLOOKUP($C79,#REF!,2,FALSE),0)</f>
        <v>0</v>
      </c>
      <c r="L79" s="29"/>
      <c r="M79" s="71" t="e">
        <f>+#REF!</f>
        <v>#REF!</v>
      </c>
      <c r="N79" s="29"/>
      <c r="O79" s="43">
        <f t="shared" si="19"/>
        <v>0</v>
      </c>
      <c r="P79" s="29"/>
      <c r="Q79" s="29">
        <f>IFERROR(-VLOOKUP('Presentació SEC_AMBici'!$C79,#REF!,2,FALSE),0)</f>
        <v>0</v>
      </c>
      <c r="R79" s="29"/>
      <c r="S79" s="29">
        <f>IFERROR(-VLOOKUP('Presentació SEC_AMBici'!$C79,#REF!,3,FALSE),0)</f>
        <v>0</v>
      </c>
      <c r="T79" s="29"/>
      <c r="U79" s="43">
        <f t="shared" si="20"/>
        <v>0</v>
      </c>
      <c r="V79" s="29"/>
      <c r="W79" s="97">
        <f t="shared" si="21"/>
        <v>0</v>
      </c>
    </row>
    <row r="80" spans="1:23" s="17" customFormat="1" ht="15" hidden="1" customHeight="1" outlineLevel="2" x14ac:dyDescent="0.2">
      <c r="A80" s="18"/>
      <c r="B80" s="101" t="s">
        <v>135</v>
      </c>
      <c r="C80" s="88" t="s">
        <v>56</v>
      </c>
      <c r="D80" s="30"/>
      <c r="E80" s="72">
        <f>SUM(E81:E81)</f>
        <v>0</v>
      </c>
      <c r="F80" s="30"/>
      <c r="G80" s="72">
        <f>SUM(G81:G81)</f>
        <v>0</v>
      </c>
      <c r="H80" s="72"/>
      <c r="I80" s="73">
        <f t="shared" si="18"/>
        <v>0</v>
      </c>
      <c r="J80" s="72"/>
      <c r="K80" s="72">
        <f>SUM(K81:K81)</f>
        <v>0</v>
      </c>
      <c r="L80" s="72"/>
      <c r="M80" s="72">
        <f>SUM(M81:M81)</f>
        <v>0</v>
      </c>
      <c r="N80" s="72"/>
      <c r="O80" s="73">
        <f t="shared" si="19"/>
        <v>0</v>
      </c>
      <c r="P80" s="72"/>
      <c r="Q80" s="72">
        <f>SUM(Q81:Q81)</f>
        <v>0</v>
      </c>
      <c r="R80" s="72"/>
      <c r="S80" s="72">
        <f>SUM(S81:S81)</f>
        <v>0</v>
      </c>
      <c r="T80" s="72"/>
      <c r="U80" s="73">
        <f t="shared" si="20"/>
        <v>0</v>
      </c>
      <c r="V80" s="72"/>
      <c r="W80" s="113">
        <f t="shared" si="21"/>
        <v>0</v>
      </c>
    </row>
    <row r="81" spans="1:23" s="17" customFormat="1" ht="15" hidden="1" customHeight="1" outlineLevel="3" x14ac:dyDescent="0.2">
      <c r="A81" s="18"/>
      <c r="B81" s="27" t="str">
        <f>MID(C81,9,8)</f>
        <v>62700000</v>
      </c>
      <c r="C81" s="76" t="s">
        <v>21</v>
      </c>
      <c r="D81" s="30"/>
      <c r="E81" s="29">
        <f>+K81+Q81</f>
        <v>0</v>
      </c>
      <c r="F81" s="30"/>
      <c r="G81" s="29">
        <f>+M81+S81</f>
        <v>0</v>
      </c>
      <c r="H81" s="29"/>
      <c r="I81" s="43">
        <f t="shared" si="18"/>
        <v>0</v>
      </c>
      <c r="J81" s="29"/>
      <c r="K81" s="29">
        <f>IFERROR(-VLOOKUP($C81,#REF!,2,FALSE),0)</f>
        <v>0</v>
      </c>
      <c r="L81" s="29"/>
      <c r="M81" s="29">
        <f>IFERROR(-VLOOKUP($C81,#REF!,3,FALSE),0)</f>
        <v>0</v>
      </c>
      <c r="N81" s="29"/>
      <c r="O81" s="43">
        <f t="shared" si="19"/>
        <v>0</v>
      </c>
      <c r="P81" s="29"/>
      <c r="Q81" s="29">
        <f>IFERROR(-VLOOKUP('Presentació SEC_AMBici'!$C81,#REF!,2,FALSE),0)</f>
        <v>0</v>
      </c>
      <c r="R81" s="29"/>
      <c r="S81" s="29">
        <f>IFERROR(-VLOOKUP('Presentació SEC_AMBici'!$C81,#REF!,3,FALSE),0)</f>
        <v>0</v>
      </c>
      <c r="T81" s="29"/>
      <c r="U81" s="43">
        <f t="shared" si="20"/>
        <v>0</v>
      </c>
      <c r="V81" s="29"/>
      <c r="W81" s="97">
        <f t="shared" si="21"/>
        <v>0</v>
      </c>
    </row>
    <row r="82" spans="1:23" s="17" customFormat="1" ht="15" hidden="1" customHeight="1" outlineLevel="2" x14ac:dyDescent="0.2">
      <c r="A82" s="18"/>
      <c r="B82" s="101" t="s">
        <v>134</v>
      </c>
      <c r="C82" s="88" t="s">
        <v>93</v>
      </c>
      <c r="D82" s="30"/>
      <c r="E82" s="72">
        <f>SUM(E83:E83)</f>
        <v>0</v>
      </c>
      <c r="F82" s="30"/>
      <c r="G82" s="72">
        <f>SUM(G83:G83)</f>
        <v>0</v>
      </c>
      <c r="H82" s="72"/>
      <c r="I82" s="73">
        <f t="shared" si="18"/>
        <v>0</v>
      </c>
      <c r="J82" s="72"/>
      <c r="K82" s="72">
        <f>SUM(K83:K83)</f>
        <v>0</v>
      </c>
      <c r="L82" s="72"/>
      <c r="M82" s="72">
        <f>SUM(M83:M83)</f>
        <v>0</v>
      </c>
      <c r="N82" s="72"/>
      <c r="O82" s="73">
        <f t="shared" si="19"/>
        <v>0</v>
      </c>
      <c r="P82" s="72"/>
      <c r="Q82" s="72">
        <f>SUM(Q83:Q83)</f>
        <v>0</v>
      </c>
      <c r="R82" s="72"/>
      <c r="S82" s="72">
        <f>SUM(S83:S83)</f>
        <v>0</v>
      </c>
      <c r="T82" s="72"/>
      <c r="U82" s="73">
        <f t="shared" si="20"/>
        <v>0</v>
      </c>
      <c r="V82" s="72"/>
      <c r="W82" s="113">
        <f t="shared" si="21"/>
        <v>0</v>
      </c>
    </row>
    <row r="83" spans="1:23" s="107" customFormat="1" ht="15" hidden="1" customHeight="1" outlineLevel="3" x14ac:dyDescent="0.2">
      <c r="B83" s="27" t="str">
        <f>MID(C83,9,8)</f>
        <v>62100003</v>
      </c>
      <c r="C83" s="76" t="s">
        <v>94</v>
      </c>
      <c r="D83" s="28"/>
      <c r="E83" s="29">
        <f>+K83+Q83</f>
        <v>0</v>
      </c>
      <c r="F83" s="28"/>
      <c r="G83" s="29">
        <f>+M83+S83</f>
        <v>0</v>
      </c>
      <c r="H83" s="29"/>
      <c r="I83" s="43">
        <f t="shared" si="18"/>
        <v>0</v>
      </c>
      <c r="J83" s="29"/>
      <c r="K83" s="29">
        <f>IFERROR(-VLOOKUP($C83,#REF!,2,FALSE),0)</f>
        <v>0</v>
      </c>
      <c r="L83" s="29"/>
      <c r="M83" s="29">
        <f>IFERROR(-VLOOKUP($C83,#REF!,3,FALSE),0)</f>
        <v>0</v>
      </c>
      <c r="N83" s="29"/>
      <c r="O83" s="43">
        <f t="shared" si="19"/>
        <v>0</v>
      </c>
      <c r="P83" s="29"/>
      <c r="Q83" s="29">
        <f>IFERROR(-VLOOKUP('Presentació SEC_AMBici'!$C83,#REF!,2,FALSE),0)</f>
        <v>0</v>
      </c>
      <c r="R83" s="29"/>
      <c r="S83" s="29">
        <f>IFERROR(-VLOOKUP('Presentació SEC_AMBici'!$C83,#REF!,3,FALSE),0)</f>
        <v>0</v>
      </c>
      <c r="T83" s="29"/>
      <c r="U83" s="43">
        <f t="shared" si="20"/>
        <v>0</v>
      </c>
      <c r="V83" s="29"/>
      <c r="W83" s="97">
        <f t="shared" si="21"/>
        <v>0</v>
      </c>
    </row>
    <row r="84" spans="1:23" s="17" customFormat="1" ht="15" hidden="1" customHeight="1" outlineLevel="2" x14ac:dyDescent="0.2">
      <c r="A84" s="18"/>
      <c r="B84" s="101">
        <v>624</v>
      </c>
      <c r="C84" s="88" t="s">
        <v>46</v>
      </c>
      <c r="D84" s="30"/>
      <c r="E84" s="72">
        <f>SUM(E85:E85)</f>
        <v>0</v>
      </c>
      <c r="F84" s="30"/>
      <c r="G84" s="72">
        <f>SUM(G85:G85)</f>
        <v>0</v>
      </c>
      <c r="H84" s="72"/>
      <c r="I84" s="73">
        <f t="shared" si="18"/>
        <v>0</v>
      </c>
      <c r="J84" s="72"/>
      <c r="K84" s="72">
        <f>SUM(K85:K85)</f>
        <v>0</v>
      </c>
      <c r="L84" s="72"/>
      <c r="M84" s="72">
        <f>SUM(M85:M85)</f>
        <v>0</v>
      </c>
      <c r="N84" s="72"/>
      <c r="O84" s="73">
        <f t="shared" si="19"/>
        <v>0</v>
      </c>
      <c r="P84" s="72"/>
      <c r="Q84" s="72">
        <f>SUM(Q85:Q85)</f>
        <v>0</v>
      </c>
      <c r="R84" s="72"/>
      <c r="S84" s="72">
        <f>SUM(S85:S85)</f>
        <v>0</v>
      </c>
      <c r="T84" s="72"/>
      <c r="U84" s="73">
        <f t="shared" si="20"/>
        <v>0</v>
      </c>
      <c r="V84" s="72"/>
      <c r="W84" s="113">
        <f t="shared" si="21"/>
        <v>0</v>
      </c>
    </row>
    <row r="85" spans="1:23" s="17" customFormat="1" ht="15" hidden="1" customHeight="1" outlineLevel="3" x14ac:dyDescent="0.2">
      <c r="A85" s="18"/>
      <c r="B85" s="27" t="str">
        <f>MID(C85,9,8)</f>
        <v>62400000</v>
      </c>
      <c r="C85" s="76" t="s">
        <v>10</v>
      </c>
      <c r="D85" s="30"/>
      <c r="E85" s="29">
        <f>+K85+Q85</f>
        <v>0</v>
      </c>
      <c r="F85" s="30"/>
      <c r="G85" s="29">
        <f>+M85+S85</f>
        <v>0</v>
      </c>
      <c r="H85" s="29"/>
      <c r="I85" s="43">
        <f t="shared" si="18"/>
        <v>0</v>
      </c>
      <c r="J85" s="29"/>
      <c r="K85" s="29">
        <f>IFERROR(-VLOOKUP($C85,#REF!,2,FALSE),0)</f>
        <v>0</v>
      </c>
      <c r="L85" s="29"/>
      <c r="M85" s="29">
        <f>IFERROR(-VLOOKUP($C85,#REF!,3,FALSE),0)</f>
        <v>0</v>
      </c>
      <c r="N85" s="29"/>
      <c r="O85" s="43">
        <f t="shared" si="19"/>
        <v>0</v>
      </c>
      <c r="P85" s="29"/>
      <c r="Q85" s="29">
        <f>IFERROR(-VLOOKUP('Presentació SEC_AMBici'!$C85,#REF!,2,FALSE),0)</f>
        <v>0</v>
      </c>
      <c r="R85" s="29"/>
      <c r="S85" s="29">
        <f>IFERROR(-VLOOKUP('Presentació SEC_AMBici'!$C85,#REF!,3,FALSE),0)</f>
        <v>0</v>
      </c>
      <c r="T85" s="29"/>
      <c r="U85" s="43">
        <f t="shared" si="20"/>
        <v>0</v>
      </c>
      <c r="V85" s="29"/>
      <c r="W85" s="97">
        <f t="shared" si="21"/>
        <v>0</v>
      </c>
    </row>
    <row r="86" spans="1:23" s="17" customFormat="1" ht="15" hidden="1" customHeight="1" outlineLevel="2" x14ac:dyDescent="0.2">
      <c r="A86" s="18"/>
      <c r="B86" s="101" t="s">
        <v>95</v>
      </c>
      <c r="C86" s="88" t="s">
        <v>96</v>
      </c>
      <c r="D86" s="30"/>
      <c r="E86" s="72">
        <f>+E87</f>
        <v>0</v>
      </c>
      <c r="F86" s="30"/>
      <c r="G86" s="72">
        <f>+G87</f>
        <v>0</v>
      </c>
      <c r="H86" s="72"/>
      <c r="I86" s="73">
        <f t="shared" si="18"/>
        <v>0</v>
      </c>
      <c r="J86" s="72"/>
      <c r="K86" s="72">
        <f>+K87</f>
        <v>0</v>
      </c>
      <c r="L86" s="72"/>
      <c r="M86" s="72">
        <f>+M87</f>
        <v>0</v>
      </c>
      <c r="N86" s="72"/>
      <c r="O86" s="73">
        <f t="shared" si="19"/>
        <v>0</v>
      </c>
      <c r="P86" s="72"/>
      <c r="Q86" s="72">
        <f>+Q87</f>
        <v>0</v>
      </c>
      <c r="R86" s="72"/>
      <c r="S86" s="72">
        <f>+S87</f>
        <v>0</v>
      </c>
      <c r="T86" s="72"/>
      <c r="U86" s="73">
        <f t="shared" si="20"/>
        <v>0</v>
      </c>
      <c r="V86" s="72"/>
      <c r="W86" s="113">
        <f t="shared" si="21"/>
        <v>0</v>
      </c>
    </row>
    <row r="87" spans="1:23" s="17" customFormat="1" ht="15" hidden="1" customHeight="1" outlineLevel="3" x14ac:dyDescent="0.2">
      <c r="A87" s="18"/>
      <c r="B87" s="27" t="str">
        <f>MID(C87,9,8)</f>
        <v>62600002</v>
      </c>
      <c r="C87" s="76" t="s">
        <v>17</v>
      </c>
      <c r="D87" s="30"/>
      <c r="E87" s="29">
        <f>+K87+Q87</f>
        <v>0</v>
      </c>
      <c r="F87" s="30"/>
      <c r="G87" s="29">
        <f>+M87+S87</f>
        <v>0</v>
      </c>
      <c r="H87" s="29"/>
      <c r="I87" s="43">
        <f t="shared" si="18"/>
        <v>0</v>
      </c>
      <c r="J87" s="29"/>
      <c r="K87" s="29">
        <f>IFERROR(-VLOOKUP($C87,#REF!,2,FALSE),0)</f>
        <v>0</v>
      </c>
      <c r="L87" s="29"/>
      <c r="M87" s="29">
        <f>IFERROR(-VLOOKUP($C87,#REF!,3,FALSE),0)</f>
        <v>0</v>
      </c>
      <c r="N87" s="29"/>
      <c r="O87" s="43">
        <f t="shared" si="19"/>
        <v>0</v>
      </c>
      <c r="P87" s="29"/>
      <c r="Q87" s="29">
        <f>IFERROR(-VLOOKUP('Presentació SEC_AMBici'!$C87,#REF!,2,FALSE),0)</f>
        <v>0</v>
      </c>
      <c r="R87" s="29"/>
      <c r="S87" s="29">
        <f>IFERROR(-VLOOKUP('Presentació SEC_AMBici'!$C87,#REF!,3,FALSE),0)</f>
        <v>0</v>
      </c>
      <c r="T87" s="29"/>
      <c r="U87" s="43">
        <f t="shared" si="20"/>
        <v>0</v>
      </c>
      <c r="V87" s="29"/>
      <c r="W87" s="97">
        <f t="shared" si="21"/>
        <v>0</v>
      </c>
    </row>
    <row r="88" spans="1:23" s="17" customFormat="1" ht="15" hidden="1" customHeight="1" outlineLevel="2" x14ac:dyDescent="0.2">
      <c r="A88" s="18"/>
      <c r="B88" s="101" t="s">
        <v>97</v>
      </c>
      <c r="C88" s="88" t="s">
        <v>49</v>
      </c>
      <c r="D88" s="30"/>
      <c r="E88" s="72">
        <f>+E89</f>
        <v>0</v>
      </c>
      <c r="F88" s="30"/>
      <c r="G88" s="72">
        <f>+G89</f>
        <v>0</v>
      </c>
      <c r="H88" s="72"/>
      <c r="I88" s="73">
        <f t="shared" si="18"/>
        <v>0</v>
      </c>
      <c r="J88" s="72"/>
      <c r="K88" s="72">
        <f>+K89</f>
        <v>0</v>
      </c>
      <c r="L88" s="72"/>
      <c r="M88" s="72">
        <f>+M89</f>
        <v>0</v>
      </c>
      <c r="N88" s="72"/>
      <c r="O88" s="73">
        <f t="shared" si="19"/>
        <v>0</v>
      </c>
      <c r="P88" s="72"/>
      <c r="Q88" s="72">
        <f>+Q89</f>
        <v>0</v>
      </c>
      <c r="R88" s="72"/>
      <c r="S88" s="72">
        <f>+S89</f>
        <v>0</v>
      </c>
      <c r="T88" s="72"/>
      <c r="U88" s="73">
        <f t="shared" si="20"/>
        <v>0</v>
      </c>
      <c r="V88" s="72"/>
      <c r="W88" s="113">
        <f t="shared" si="21"/>
        <v>0</v>
      </c>
    </row>
    <row r="89" spans="1:23" s="17" customFormat="1" ht="15" hidden="1" customHeight="1" outlineLevel="3" x14ac:dyDescent="0.2">
      <c r="A89" s="18"/>
      <c r="B89" s="27" t="str">
        <f t="shared" ref="B89:B110" si="28">MID(C89,9,8)</f>
        <v>62900002</v>
      </c>
      <c r="C89" s="76" t="s">
        <v>24</v>
      </c>
      <c r="D89" s="30"/>
      <c r="E89" s="29">
        <f>+K89+Q89</f>
        <v>0</v>
      </c>
      <c r="F89" s="30"/>
      <c r="G89" s="29">
        <f>+M89+S89</f>
        <v>0</v>
      </c>
      <c r="H89" s="29"/>
      <c r="I89" s="43">
        <f t="shared" si="18"/>
        <v>0</v>
      </c>
      <c r="J89" s="29"/>
      <c r="K89" s="29">
        <f>IFERROR(-VLOOKUP($C89,#REF!,2,FALSE),0)</f>
        <v>0</v>
      </c>
      <c r="L89" s="29"/>
      <c r="M89" s="29">
        <f>IFERROR(-VLOOKUP($C89,#REF!,3,FALSE),0)</f>
        <v>0</v>
      </c>
      <c r="N89" s="29"/>
      <c r="O89" s="43">
        <f t="shared" si="19"/>
        <v>0</v>
      </c>
      <c r="P89" s="29"/>
      <c r="Q89" s="29">
        <f>IFERROR(-VLOOKUP('Presentació SEC_AMBici'!$C89,#REF!,2,FALSE),0)</f>
        <v>0</v>
      </c>
      <c r="R89" s="29"/>
      <c r="S89" s="29">
        <f>IFERROR(-VLOOKUP('Presentació SEC_AMBici'!$C89,#REF!,3,FALSE),0)</f>
        <v>0</v>
      </c>
      <c r="T89" s="29"/>
      <c r="U89" s="43">
        <f t="shared" si="20"/>
        <v>0</v>
      </c>
      <c r="V89" s="29"/>
      <c r="W89" s="97">
        <f t="shared" si="21"/>
        <v>0</v>
      </c>
    </row>
    <row r="90" spans="1:23" s="17" customFormat="1" ht="15" hidden="1" customHeight="1" outlineLevel="2" x14ac:dyDescent="0.2">
      <c r="A90" s="18"/>
      <c r="B90" s="108" t="s">
        <v>98</v>
      </c>
      <c r="C90" s="88" t="s">
        <v>99</v>
      </c>
      <c r="D90" s="30"/>
      <c r="E90" s="72">
        <f>SUM(E91:E93)</f>
        <v>0</v>
      </c>
      <c r="F90" s="30"/>
      <c r="G90" s="72">
        <f>SUM(G91:G93)</f>
        <v>0</v>
      </c>
      <c r="H90" s="72"/>
      <c r="I90" s="73">
        <f t="shared" si="18"/>
        <v>0</v>
      </c>
      <c r="J90" s="72"/>
      <c r="K90" s="72">
        <f>SUM(K91:K93)</f>
        <v>0</v>
      </c>
      <c r="L90" s="72"/>
      <c r="M90" s="72">
        <f>SUM(M91:M93)</f>
        <v>0</v>
      </c>
      <c r="N90" s="72"/>
      <c r="O90" s="73">
        <f t="shared" si="19"/>
        <v>0</v>
      </c>
      <c r="P90" s="72"/>
      <c r="Q90" s="72">
        <f>SUM(Q91:Q93)</f>
        <v>0</v>
      </c>
      <c r="R90" s="72"/>
      <c r="S90" s="72">
        <f>SUM(S91:S93)</f>
        <v>0</v>
      </c>
      <c r="T90" s="72"/>
      <c r="U90" s="73">
        <f t="shared" si="20"/>
        <v>0</v>
      </c>
      <c r="V90" s="72"/>
      <c r="W90" s="113">
        <f t="shared" si="21"/>
        <v>0</v>
      </c>
    </row>
    <row r="91" spans="1:23" s="17" customFormat="1" ht="15" hidden="1" customHeight="1" outlineLevel="3" x14ac:dyDescent="0.2">
      <c r="A91" s="18"/>
      <c r="B91" s="27" t="str">
        <f t="shared" si="28"/>
        <v>62900000</v>
      </c>
      <c r="C91" s="76" t="s">
        <v>23</v>
      </c>
      <c r="D91" s="30"/>
      <c r="E91" s="29">
        <f>+K91+Q91</f>
        <v>0</v>
      </c>
      <c r="F91" s="30"/>
      <c r="G91" s="29">
        <f>+M91+S91</f>
        <v>0</v>
      </c>
      <c r="H91" s="29"/>
      <c r="I91" s="43">
        <f t="shared" si="18"/>
        <v>0</v>
      </c>
      <c r="J91" s="29"/>
      <c r="K91" s="29">
        <f>IFERROR(-VLOOKUP($C91,#REF!,2,FALSE),0)</f>
        <v>0</v>
      </c>
      <c r="L91" s="29"/>
      <c r="M91" s="29">
        <f>IFERROR(-VLOOKUP($C91,#REF!,3,FALSE),0)</f>
        <v>0</v>
      </c>
      <c r="N91" s="29"/>
      <c r="O91" s="43">
        <f t="shared" si="19"/>
        <v>0</v>
      </c>
      <c r="P91" s="29"/>
      <c r="Q91" s="29">
        <f>IFERROR(-VLOOKUP('Presentació SEC_AMBici'!$C91,#REF!,2,FALSE),0)</f>
        <v>0</v>
      </c>
      <c r="R91" s="29"/>
      <c r="S91" s="29">
        <f>IFERROR(-VLOOKUP('Presentació SEC_AMBici'!$C91,#REF!,3,FALSE),0)</f>
        <v>0</v>
      </c>
      <c r="T91" s="29"/>
      <c r="U91" s="43">
        <f t="shared" si="20"/>
        <v>0</v>
      </c>
      <c r="V91" s="29"/>
      <c r="W91" s="97">
        <f t="shared" si="21"/>
        <v>0</v>
      </c>
    </row>
    <row r="92" spans="1:23" s="17" customFormat="1" ht="15" hidden="1" customHeight="1" outlineLevel="3" x14ac:dyDescent="0.2">
      <c r="A92" s="18"/>
      <c r="B92" s="27" t="str">
        <f>MID(C92,9,8)</f>
        <v>62900001</v>
      </c>
      <c r="C92" s="76" t="s">
        <v>100</v>
      </c>
      <c r="D92" s="30"/>
      <c r="E92" s="29">
        <f>+K92+Q92</f>
        <v>0</v>
      </c>
      <c r="F92" s="30"/>
      <c r="G92" s="29">
        <f>+M92+S92</f>
        <v>0</v>
      </c>
      <c r="H92" s="29"/>
      <c r="I92" s="43">
        <f t="shared" si="18"/>
        <v>0</v>
      </c>
      <c r="J92" s="29"/>
      <c r="K92" s="29">
        <f>IFERROR(-VLOOKUP($C92,#REF!,2,FALSE),0)</f>
        <v>0</v>
      </c>
      <c r="L92" s="29"/>
      <c r="M92" s="29">
        <f>IFERROR(-VLOOKUP($C92,#REF!,3,FALSE),0)</f>
        <v>0</v>
      </c>
      <c r="N92" s="29"/>
      <c r="O92" s="43">
        <f t="shared" si="19"/>
        <v>0</v>
      </c>
      <c r="P92" s="29"/>
      <c r="Q92" s="29">
        <f>IFERROR(-VLOOKUP('Presentació SEC_AMBici'!$C92,#REF!,2,FALSE),0)</f>
        <v>0</v>
      </c>
      <c r="R92" s="29"/>
      <c r="S92" s="29">
        <f>IFERROR(-VLOOKUP('Presentació SEC_AMBici'!$C92,#REF!,3,FALSE),0)</f>
        <v>0</v>
      </c>
      <c r="T92" s="29"/>
      <c r="U92" s="43">
        <f t="shared" si="20"/>
        <v>0</v>
      </c>
      <c r="V92" s="29"/>
      <c r="W92" s="97">
        <f t="shared" si="21"/>
        <v>0</v>
      </c>
    </row>
    <row r="93" spans="1:23" s="17" customFormat="1" ht="15" hidden="1" customHeight="1" outlineLevel="3" x14ac:dyDescent="0.2">
      <c r="A93" s="18"/>
      <c r="B93" s="27" t="str">
        <f t="shared" si="28"/>
        <v>62900004</v>
      </c>
      <c r="C93" s="76" t="s">
        <v>25</v>
      </c>
      <c r="D93" s="30"/>
      <c r="E93" s="29">
        <f>+K93+Q93</f>
        <v>0</v>
      </c>
      <c r="F93" s="30"/>
      <c r="G93" s="29">
        <f>+M93+S93</f>
        <v>0</v>
      </c>
      <c r="H93" s="29"/>
      <c r="I93" s="43">
        <f t="shared" si="18"/>
        <v>0</v>
      </c>
      <c r="J93" s="29"/>
      <c r="K93" s="29">
        <f>IFERROR(-VLOOKUP($C93,#REF!,2,FALSE),0)</f>
        <v>0</v>
      </c>
      <c r="L93" s="29"/>
      <c r="M93" s="29">
        <f>IFERROR(-VLOOKUP($C93,#REF!,3,FALSE),0)</f>
        <v>0</v>
      </c>
      <c r="N93" s="29"/>
      <c r="O93" s="43">
        <f t="shared" si="19"/>
        <v>0</v>
      </c>
      <c r="P93" s="29"/>
      <c r="Q93" s="29">
        <f>IFERROR(-VLOOKUP('Presentació SEC_AMBici'!$C93,#REF!,2,FALSE),0)</f>
        <v>0</v>
      </c>
      <c r="R93" s="29"/>
      <c r="S93" s="29">
        <f>IFERROR(-VLOOKUP('Presentació SEC_AMBici'!$C93,#REF!,3,FALSE),0)</f>
        <v>0</v>
      </c>
      <c r="T93" s="29"/>
      <c r="U93" s="43">
        <f t="shared" si="20"/>
        <v>0</v>
      </c>
      <c r="V93" s="29"/>
      <c r="W93" s="97">
        <f t="shared" si="21"/>
        <v>0</v>
      </c>
    </row>
    <row r="94" spans="1:23" s="17" customFormat="1" ht="15" hidden="1" customHeight="1" outlineLevel="2" x14ac:dyDescent="0.2">
      <c r="A94" s="18"/>
      <c r="B94" s="108" t="s">
        <v>133</v>
      </c>
      <c r="C94" s="88" t="s">
        <v>53</v>
      </c>
      <c r="D94" s="30"/>
      <c r="E94" s="72">
        <f>SUM(E95:E95)</f>
        <v>0</v>
      </c>
      <c r="F94" s="30"/>
      <c r="G94" s="72">
        <f>SUM(G95:G95)</f>
        <v>0</v>
      </c>
      <c r="H94" s="72"/>
      <c r="I94" s="73">
        <f t="shared" si="18"/>
        <v>0</v>
      </c>
      <c r="J94" s="72"/>
      <c r="K94" s="72">
        <f>SUM(K95:K95)</f>
        <v>0</v>
      </c>
      <c r="L94" s="72"/>
      <c r="M94" s="72">
        <f>SUM(M95:M95)</f>
        <v>0</v>
      </c>
      <c r="N94" s="72"/>
      <c r="O94" s="73">
        <f t="shared" si="19"/>
        <v>0</v>
      </c>
      <c r="P94" s="72"/>
      <c r="Q94" s="72">
        <f>SUM(Q95:Q95)</f>
        <v>0</v>
      </c>
      <c r="R94" s="72"/>
      <c r="S94" s="72">
        <f>SUM(S95:S95)</f>
        <v>0</v>
      </c>
      <c r="T94" s="72"/>
      <c r="U94" s="73">
        <f t="shared" si="20"/>
        <v>0</v>
      </c>
      <c r="V94" s="72"/>
      <c r="W94" s="113">
        <f t="shared" si="21"/>
        <v>0</v>
      </c>
    </row>
    <row r="95" spans="1:23" s="17" customFormat="1" ht="15" hidden="1" customHeight="1" outlineLevel="3" x14ac:dyDescent="0.2">
      <c r="A95" s="18"/>
      <c r="B95" s="27" t="str">
        <f t="shared" si="28"/>
        <v>62600016</v>
      </c>
      <c r="C95" s="76" t="s">
        <v>132</v>
      </c>
      <c r="D95" s="30"/>
      <c r="E95" s="29">
        <f>+K95+Q95</f>
        <v>0</v>
      </c>
      <c r="F95" s="30"/>
      <c r="G95" s="29">
        <f>+M95+S95</f>
        <v>0</v>
      </c>
      <c r="H95" s="29"/>
      <c r="I95" s="43">
        <f t="shared" si="18"/>
        <v>0</v>
      </c>
      <c r="J95" s="29"/>
      <c r="K95" s="29">
        <f>IFERROR(-VLOOKUP($C95,#REF!,2,FALSE),0)</f>
        <v>0</v>
      </c>
      <c r="L95" s="29"/>
      <c r="M95" s="29">
        <f>IFERROR(-VLOOKUP($C95,#REF!,3,FALSE),0)</f>
        <v>0</v>
      </c>
      <c r="N95" s="29"/>
      <c r="O95" s="43">
        <f t="shared" si="19"/>
        <v>0</v>
      </c>
      <c r="P95" s="29"/>
      <c r="Q95" s="29">
        <f>IFERROR(-VLOOKUP('Presentació SEC_AMBici'!$C95,#REF!,2,FALSE),0)</f>
        <v>0</v>
      </c>
      <c r="R95" s="29"/>
      <c r="S95" s="29">
        <f>IFERROR(-VLOOKUP('Presentació SEC_AMBici'!$C95,#REF!,3,FALSE),0)</f>
        <v>0</v>
      </c>
      <c r="T95" s="29"/>
      <c r="U95" s="43">
        <f t="shared" si="20"/>
        <v>0</v>
      </c>
      <c r="V95" s="29"/>
      <c r="W95" s="97">
        <f t="shared" si="21"/>
        <v>0</v>
      </c>
    </row>
    <row r="96" spans="1:23" s="17" customFormat="1" ht="15" hidden="1" customHeight="1" outlineLevel="2" x14ac:dyDescent="0.2">
      <c r="A96" s="18"/>
      <c r="B96" s="108" t="s">
        <v>139</v>
      </c>
      <c r="C96" s="88" t="s">
        <v>101</v>
      </c>
      <c r="D96" s="30"/>
      <c r="E96" s="72">
        <f>SUM(E97:E97)</f>
        <v>0</v>
      </c>
      <c r="F96" s="30"/>
      <c r="G96" s="72">
        <f>SUM(G97:G97)</f>
        <v>0</v>
      </c>
      <c r="H96" s="72"/>
      <c r="I96" s="73">
        <f t="shared" si="18"/>
        <v>0</v>
      </c>
      <c r="J96" s="72"/>
      <c r="K96" s="72">
        <f>SUM(K97:K97)</f>
        <v>0</v>
      </c>
      <c r="L96" s="72"/>
      <c r="M96" s="72">
        <f>SUM(M97:M97)</f>
        <v>0</v>
      </c>
      <c r="N96" s="72"/>
      <c r="O96" s="73">
        <f t="shared" si="19"/>
        <v>0</v>
      </c>
      <c r="P96" s="72"/>
      <c r="Q96" s="72">
        <f>SUM(Q97:Q97)</f>
        <v>0</v>
      </c>
      <c r="R96" s="72"/>
      <c r="S96" s="72">
        <f>SUM(S97:S97)</f>
        <v>0</v>
      </c>
      <c r="T96" s="72"/>
      <c r="U96" s="73">
        <f t="shared" si="20"/>
        <v>0</v>
      </c>
      <c r="V96" s="72"/>
      <c r="W96" s="113">
        <f t="shared" si="21"/>
        <v>0</v>
      </c>
    </row>
    <row r="97" spans="1:23" s="17" customFormat="1" ht="15" hidden="1" customHeight="1" outlineLevel="3" x14ac:dyDescent="0.2">
      <c r="A97" s="18"/>
      <c r="B97" s="27" t="str">
        <f>MID(C97,9,8)</f>
        <v>62600033</v>
      </c>
      <c r="C97" s="76" t="s">
        <v>102</v>
      </c>
      <c r="D97" s="30"/>
      <c r="E97" s="29">
        <f>+K97+Q97</f>
        <v>0</v>
      </c>
      <c r="F97" s="30"/>
      <c r="G97" s="29">
        <f>+M97+S97</f>
        <v>0</v>
      </c>
      <c r="H97" s="29"/>
      <c r="I97" s="43">
        <f t="shared" si="18"/>
        <v>0</v>
      </c>
      <c r="J97" s="29"/>
      <c r="K97" s="29">
        <f>IFERROR(-VLOOKUP($C97,#REF!,2,FALSE),0)</f>
        <v>0</v>
      </c>
      <c r="L97" s="29"/>
      <c r="M97" s="29">
        <f>IFERROR(-VLOOKUP($C97,#REF!,3,FALSE),0)</f>
        <v>0</v>
      </c>
      <c r="N97" s="29"/>
      <c r="O97" s="43">
        <f t="shared" si="19"/>
        <v>0</v>
      </c>
      <c r="P97" s="29"/>
      <c r="Q97" s="29">
        <f>IFERROR(-VLOOKUP('Presentació SEC_AMBici'!$C97,#REF!,2,FALSE),0)</f>
        <v>0</v>
      </c>
      <c r="R97" s="29"/>
      <c r="S97" s="29">
        <f>IFERROR(-VLOOKUP('Presentació SEC_AMBici'!$C97,#REF!,3,FALSE),0)</f>
        <v>0</v>
      </c>
      <c r="T97" s="29"/>
      <c r="U97" s="43">
        <f t="shared" si="20"/>
        <v>0</v>
      </c>
      <c r="V97" s="29"/>
      <c r="W97" s="97">
        <f t="shared" si="21"/>
        <v>0</v>
      </c>
    </row>
    <row r="98" spans="1:23" s="17" customFormat="1" ht="15" hidden="1" customHeight="1" outlineLevel="2" x14ac:dyDescent="0.2">
      <c r="A98" s="18"/>
      <c r="B98" s="101"/>
      <c r="C98" s="88" t="s">
        <v>103</v>
      </c>
      <c r="D98" s="30"/>
      <c r="E98" s="72">
        <f>SUM(E99:E107)</f>
        <v>0</v>
      </c>
      <c r="F98" s="30"/>
      <c r="G98" s="72" t="e">
        <f>SUM(G99:G107)</f>
        <v>#REF!</v>
      </c>
      <c r="H98" s="72"/>
      <c r="I98" s="73">
        <f t="shared" si="18"/>
        <v>0</v>
      </c>
      <c r="J98" s="72"/>
      <c r="K98" s="72">
        <f>SUM(K99:K107)</f>
        <v>0</v>
      </c>
      <c r="L98" s="72"/>
      <c r="M98" s="72" t="e">
        <f>SUM(M99:M107)</f>
        <v>#REF!</v>
      </c>
      <c r="N98" s="72"/>
      <c r="O98" s="73">
        <f t="shared" si="19"/>
        <v>0</v>
      </c>
      <c r="P98" s="72"/>
      <c r="Q98" s="72">
        <f>SUM(Q99:Q107)</f>
        <v>0</v>
      </c>
      <c r="R98" s="72"/>
      <c r="S98" s="72" t="e">
        <f>SUM(S99:S107)</f>
        <v>#REF!</v>
      </c>
      <c r="T98" s="72"/>
      <c r="U98" s="73">
        <f t="shared" si="20"/>
        <v>0</v>
      </c>
      <c r="V98" s="72"/>
      <c r="W98" s="113" t="e">
        <f t="shared" si="21"/>
        <v>#REF!</v>
      </c>
    </row>
    <row r="99" spans="1:23" s="107" customFormat="1" ht="15" hidden="1" customHeight="1" outlineLevel="3" x14ac:dyDescent="0.2">
      <c r="B99" s="27" t="str">
        <f t="shared" si="28"/>
        <v>62300001</v>
      </c>
      <c r="C99" s="76" t="s">
        <v>104</v>
      </c>
      <c r="D99" s="28"/>
      <c r="E99" s="29">
        <f t="shared" ref="E99:E107" si="29">K99+Q99</f>
        <v>0</v>
      </c>
      <c r="F99" s="28"/>
      <c r="G99" s="29">
        <f t="shared" ref="G99:G107" si="30">M99+S99</f>
        <v>0</v>
      </c>
      <c r="H99" s="29"/>
      <c r="I99" s="43">
        <f t="shared" si="18"/>
        <v>0</v>
      </c>
      <c r="J99" s="29"/>
      <c r="K99" s="29">
        <f>IFERROR(-VLOOKUP($C99,#REF!,2,FALSE),0)</f>
        <v>0</v>
      </c>
      <c r="L99" s="29"/>
      <c r="M99" s="29">
        <f>IFERROR(-VLOOKUP($C99,#REF!,3,FALSE),0)</f>
        <v>0</v>
      </c>
      <c r="N99" s="29"/>
      <c r="O99" s="43">
        <f t="shared" si="19"/>
        <v>0</v>
      </c>
      <c r="P99" s="29"/>
      <c r="Q99" s="29">
        <f>IFERROR(-VLOOKUP('Presentació SEC_AMBici'!$C99,#REF!,2,FALSE),0)</f>
        <v>0</v>
      </c>
      <c r="R99" s="29"/>
      <c r="S99" s="29">
        <f>IFERROR(-VLOOKUP('Presentació SEC_AMBici'!$C99,#REF!,3,FALSE),0)</f>
        <v>0</v>
      </c>
      <c r="T99" s="29"/>
      <c r="U99" s="43">
        <f t="shared" si="20"/>
        <v>0</v>
      </c>
      <c r="V99" s="29"/>
      <c r="W99" s="97">
        <f t="shared" si="21"/>
        <v>0</v>
      </c>
    </row>
    <row r="100" spans="1:23" s="107" customFormat="1" ht="15" hidden="1" customHeight="1" outlineLevel="3" x14ac:dyDescent="0.2">
      <c r="B100" s="27" t="str">
        <f t="shared" si="28"/>
        <v>62600006</v>
      </c>
      <c r="C100" s="76" t="s">
        <v>26</v>
      </c>
      <c r="D100" s="28"/>
      <c r="E100" s="29">
        <f t="shared" si="29"/>
        <v>0</v>
      </c>
      <c r="F100" s="28"/>
      <c r="G100" s="29" t="e">
        <f t="shared" si="30"/>
        <v>#REF!</v>
      </c>
      <c r="H100" s="29"/>
      <c r="I100" s="43">
        <f t="shared" si="18"/>
        <v>0</v>
      </c>
      <c r="J100" s="29"/>
      <c r="K100" s="29">
        <f>IFERROR(-VLOOKUP($C100,#REF!,2,FALSE),0)</f>
        <v>0</v>
      </c>
      <c r="L100" s="29"/>
      <c r="M100" s="71" t="e">
        <f>+#REF!</f>
        <v>#REF!</v>
      </c>
      <c r="N100" s="29"/>
      <c r="O100" s="43">
        <f t="shared" si="19"/>
        <v>0</v>
      </c>
      <c r="P100" s="29"/>
      <c r="Q100" s="29">
        <f>IFERROR(-VLOOKUP('Presentació SEC_AMBici'!$C100,#REF!,2,FALSE),0)</f>
        <v>0</v>
      </c>
      <c r="R100" s="29"/>
      <c r="S100" s="29">
        <f>IFERROR(-VLOOKUP('Presentació SEC_AMBici'!$C100,#REF!,3,FALSE),0)</f>
        <v>0</v>
      </c>
      <c r="T100" s="29"/>
      <c r="U100" s="43">
        <f t="shared" si="20"/>
        <v>0</v>
      </c>
      <c r="V100" s="29"/>
      <c r="W100" s="97">
        <f t="shared" si="21"/>
        <v>0</v>
      </c>
    </row>
    <row r="101" spans="1:23" s="107" customFormat="1" ht="15" hidden="1" customHeight="1" outlineLevel="3" x14ac:dyDescent="0.2">
      <c r="B101" s="27" t="str">
        <f t="shared" si="28"/>
        <v>62600007</v>
      </c>
      <c r="C101" s="76" t="s">
        <v>27</v>
      </c>
      <c r="D101" s="28"/>
      <c r="E101" s="29">
        <f t="shared" si="29"/>
        <v>0</v>
      </c>
      <c r="F101" s="28"/>
      <c r="G101" s="29" t="e">
        <f t="shared" si="30"/>
        <v>#REF!</v>
      </c>
      <c r="H101" s="29"/>
      <c r="I101" s="43">
        <f t="shared" si="18"/>
        <v>0</v>
      </c>
      <c r="J101" s="29"/>
      <c r="K101" s="29">
        <f>IFERROR(-VLOOKUP($C101,#REF!,2,FALSE),0)</f>
        <v>0</v>
      </c>
      <c r="L101" s="29"/>
      <c r="M101" s="71" t="e">
        <f>+#REF!</f>
        <v>#REF!</v>
      </c>
      <c r="N101" s="29"/>
      <c r="O101" s="43">
        <f t="shared" si="19"/>
        <v>0</v>
      </c>
      <c r="P101" s="29"/>
      <c r="Q101" s="29">
        <f>IFERROR(-VLOOKUP('Presentació SEC_AMBici'!$C101,#REF!,2,FALSE),0)</f>
        <v>0</v>
      </c>
      <c r="R101" s="29"/>
      <c r="S101" s="29">
        <f>IFERROR(-VLOOKUP('Presentació SEC_AMBici'!$C101,#REF!,3,FALSE),0)</f>
        <v>0</v>
      </c>
      <c r="T101" s="29"/>
      <c r="U101" s="43">
        <f t="shared" si="20"/>
        <v>0</v>
      </c>
      <c r="V101" s="29"/>
      <c r="W101" s="97">
        <f t="shared" si="21"/>
        <v>0</v>
      </c>
    </row>
    <row r="102" spans="1:23" s="107" customFormat="1" ht="15" hidden="1" customHeight="1" outlineLevel="3" x14ac:dyDescent="0.2">
      <c r="B102" s="27" t="str">
        <f t="shared" si="28"/>
        <v>62600022</v>
      </c>
      <c r="C102" s="76" t="s">
        <v>50</v>
      </c>
      <c r="D102" s="28"/>
      <c r="E102" s="29">
        <f t="shared" si="29"/>
        <v>0</v>
      </c>
      <c r="F102" s="28"/>
      <c r="G102" s="29" t="e">
        <f t="shared" si="30"/>
        <v>#REF!</v>
      </c>
      <c r="H102" s="29"/>
      <c r="I102" s="43">
        <f t="shared" si="18"/>
        <v>0</v>
      </c>
      <c r="J102" s="29"/>
      <c r="K102" s="29">
        <f>IFERROR(-VLOOKUP($C102,#REF!,2,FALSE),0)</f>
        <v>0</v>
      </c>
      <c r="L102" s="29"/>
      <c r="M102" s="29">
        <f>IFERROR(-VLOOKUP($C102,#REF!,3,FALSE),0)</f>
        <v>0</v>
      </c>
      <c r="N102" s="29"/>
      <c r="O102" s="43">
        <f t="shared" si="19"/>
        <v>0</v>
      </c>
      <c r="P102" s="29"/>
      <c r="Q102" s="29">
        <f>IFERROR(-VLOOKUP('Presentació SEC_AMBici'!$C102,#REF!,2,FALSE),0)</f>
        <v>0</v>
      </c>
      <c r="R102" s="29"/>
      <c r="S102" s="71" t="e">
        <f>+#REF!</f>
        <v>#REF!</v>
      </c>
      <c r="T102" s="29"/>
      <c r="U102" s="43">
        <f t="shared" si="20"/>
        <v>0</v>
      </c>
      <c r="V102" s="29"/>
      <c r="W102" s="97" t="e">
        <f t="shared" si="21"/>
        <v>#REF!</v>
      </c>
    </row>
    <row r="103" spans="1:23" s="107" customFormat="1" ht="15" hidden="1" customHeight="1" outlineLevel="3" x14ac:dyDescent="0.2">
      <c r="B103" s="27" t="str">
        <f t="shared" si="28"/>
        <v>62900003</v>
      </c>
      <c r="C103" s="76" t="s">
        <v>28</v>
      </c>
      <c r="D103" s="28"/>
      <c r="E103" s="29">
        <f t="shared" si="29"/>
        <v>0</v>
      </c>
      <c r="F103" s="28"/>
      <c r="G103" s="29">
        <f t="shared" si="30"/>
        <v>0</v>
      </c>
      <c r="H103" s="29"/>
      <c r="I103" s="43">
        <f t="shared" si="18"/>
        <v>0</v>
      </c>
      <c r="J103" s="29"/>
      <c r="K103" s="29">
        <f>IFERROR(-VLOOKUP($C103,#REF!,2,FALSE),0)</f>
        <v>0</v>
      </c>
      <c r="L103" s="29"/>
      <c r="M103" s="29">
        <f>IFERROR(-VLOOKUP($C103,#REF!,3,FALSE),0)</f>
        <v>0</v>
      </c>
      <c r="N103" s="29"/>
      <c r="O103" s="43">
        <f t="shared" si="19"/>
        <v>0</v>
      </c>
      <c r="P103" s="29"/>
      <c r="Q103" s="29">
        <f>IFERROR(-VLOOKUP('Presentació SEC_AMBici'!$C103,#REF!,2,FALSE),0)</f>
        <v>0</v>
      </c>
      <c r="R103" s="29"/>
      <c r="S103" s="29">
        <f>IFERROR(-VLOOKUP('Presentació SEC_AMBici'!$C103,#REF!,3,FALSE),0)</f>
        <v>0</v>
      </c>
      <c r="T103" s="29"/>
      <c r="U103" s="43">
        <f t="shared" si="20"/>
        <v>0</v>
      </c>
      <c r="V103" s="29"/>
      <c r="W103" s="97">
        <f t="shared" si="21"/>
        <v>0</v>
      </c>
    </row>
    <row r="104" spans="1:23" s="107" customFormat="1" ht="15" hidden="1" customHeight="1" outlineLevel="3" x14ac:dyDescent="0.2">
      <c r="B104" s="27" t="str">
        <f t="shared" si="28"/>
        <v>62900006</v>
      </c>
      <c r="C104" s="76" t="s">
        <v>105</v>
      </c>
      <c r="D104" s="28"/>
      <c r="E104" s="29">
        <f t="shared" si="29"/>
        <v>0</v>
      </c>
      <c r="F104" s="28"/>
      <c r="G104" s="29">
        <f t="shared" si="30"/>
        <v>0</v>
      </c>
      <c r="H104" s="29"/>
      <c r="I104" s="43">
        <f t="shared" si="18"/>
        <v>0</v>
      </c>
      <c r="J104" s="29"/>
      <c r="K104" s="29">
        <f>IFERROR(-VLOOKUP($C104,#REF!,2,FALSE),0)</f>
        <v>0</v>
      </c>
      <c r="L104" s="29"/>
      <c r="M104" s="29">
        <f>IFERROR(-VLOOKUP($C104,#REF!,3,FALSE),0)</f>
        <v>0</v>
      </c>
      <c r="N104" s="29"/>
      <c r="O104" s="43">
        <f t="shared" si="19"/>
        <v>0</v>
      </c>
      <c r="P104" s="29"/>
      <c r="Q104" s="29">
        <f>IFERROR(-VLOOKUP('Presentació SEC_AMBici'!$C104,#REF!,2,FALSE),0)</f>
        <v>0</v>
      </c>
      <c r="R104" s="29"/>
      <c r="S104" s="29">
        <f>IFERROR(-VLOOKUP('Presentació SEC_AMBici'!$C104,#REF!,3,FALSE),0)</f>
        <v>0</v>
      </c>
      <c r="T104" s="29"/>
      <c r="U104" s="43">
        <f t="shared" si="20"/>
        <v>0</v>
      </c>
      <c r="V104" s="29"/>
      <c r="W104" s="97">
        <f t="shared" si="21"/>
        <v>0</v>
      </c>
    </row>
    <row r="105" spans="1:23" s="107" customFormat="1" ht="15" hidden="1" customHeight="1" outlineLevel="3" x14ac:dyDescent="0.2">
      <c r="B105" s="27" t="str">
        <f t="shared" si="28"/>
        <v>62900008</v>
      </c>
      <c r="C105" s="76" t="s">
        <v>29</v>
      </c>
      <c r="D105" s="28"/>
      <c r="E105" s="29">
        <f t="shared" si="29"/>
        <v>0</v>
      </c>
      <c r="F105" s="28"/>
      <c r="G105" s="29">
        <f t="shared" si="30"/>
        <v>0</v>
      </c>
      <c r="H105" s="29"/>
      <c r="I105" s="43">
        <f t="shared" si="18"/>
        <v>0</v>
      </c>
      <c r="J105" s="29"/>
      <c r="K105" s="29">
        <f>IFERROR(-VLOOKUP($C105,#REF!,2,FALSE),0)</f>
        <v>0</v>
      </c>
      <c r="L105" s="29"/>
      <c r="M105" s="29">
        <f>IFERROR(-VLOOKUP($C105,#REF!,3,FALSE),0)</f>
        <v>0</v>
      </c>
      <c r="N105" s="29"/>
      <c r="O105" s="43">
        <f t="shared" si="19"/>
        <v>0</v>
      </c>
      <c r="P105" s="29"/>
      <c r="Q105" s="29">
        <f>IFERROR(-VLOOKUP('Presentació SEC_AMBici'!$C105,#REF!,2,FALSE),0)</f>
        <v>0</v>
      </c>
      <c r="R105" s="29"/>
      <c r="S105" s="29">
        <f>IFERROR(-VLOOKUP('Presentació SEC_AMBici'!$C105,#REF!,3,FALSE),0)</f>
        <v>0</v>
      </c>
      <c r="T105" s="29"/>
      <c r="U105" s="43">
        <f t="shared" si="20"/>
        <v>0</v>
      </c>
      <c r="V105" s="29"/>
      <c r="W105" s="97">
        <f t="shared" si="21"/>
        <v>0</v>
      </c>
    </row>
    <row r="106" spans="1:23" s="107" customFormat="1" ht="15" hidden="1" customHeight="1" outlineLevel="3" x14ac:dyDescent="0.2">
      <c r="B106" s="27" t="str">
        <f t="shared" si="28"/>
        <v>62900012</v>
      </c>
      <c r="C106" s="76" t="s">
        <v>106</v>
      </c>
      <c r="D106" s="28"/>
      <c r="E106" s="29">
        <f t="shared" si="29"/>
        <v>0</v>
      </c>
      <c r="F106" s="28"/>
      <c r="G106" s="29">
        <f t="shared" si="30"/>
        <v>0</v>
      </c>
      <c r="H106" s="29"/>
      <c r="I106" s="43">
        <f t="shared" si="18"/>
        <v>0</v>
      </c>
      <c r="J106" s="29"/>
      <c r="K106" s="29">
        <f>IFERROR(-VLOOKUP($C106,#REF!,2,FALSE),0)</f>
        <v>0</v>
      </c>
      <c r="L106" s="29"/>
      <c r="M106" s="29">
        <f>IFERROR(-VLOOKUP($C106,#REF!,3,FALSE),0)</f>
        <v>0</v>
      </c>
      <c r="N106" s="29"/>
      <c r="O106" s="43">
        <f t="shared" si="19"/>
        <v>0</v>
      </c>
      <c r="P106" s="29"/>
      <c r="Q106" s="29">
        <f>IFERROR(-VLOOKUP('Presentació SEC_AMBici'!$C106,#REF!,2,FALSE),0)</f>
        <v>0</v>
      </c>
      <c r="R106" s="29"/>
      <c r="S106" s="29">
        <f>IFERROR(-VLOOKUP('Presentació SEC_AMBici'!$C106,#REF!,3,FALSE),0)</f>
        <v>0</v>
      </c>
      <c r="T106" s="29"/>
      <c r="U106" s="43">
        <f t="shared" si="20"/>
        <v>0</v>
      </c>
      <c r="V106" s="29"/>
      <c r="W106" s="97">
        <f t="shared" si="21"/>
        <v>0</v>
      </c>
    </row>
    <row r="107" spans="1:23" s="107" customFormat="1" ht="15" hidden="1" customHeight="1" outlineLevel="3" x14ac:dyDescent="0.2">
      <c r="B107" s="27" t="str">
        <f t="shared" si="28"/>
        <v>62900018</v>
      </c>
      <c r="C107" s="76" t="s">
        <v>30</v>
      </c>
      <c r="D107" s="28"/>
      <c r="E107" s="29">
        <f t="shared" si="29"/>
        <v>0</v>
      </c>
      <c r="F107" s="28"/>
      <c r="G107" s="29">
        <f t="shared" si="30"/>
        <v>0</v>
      </c>
      <c r="H107" s="29"/>
      <c r="I107" s="43">
        <f t="shared" si="18"/>
        <v>0</v>
      </c>
      <c r="J107" s="29"/>
      <c r="K107" s="29">
        <f>IFERROR(-VLOOKUP($C107,#REF!,2,FALSE),0)</f>
        <v>0</v>
      </c>
      <c r="L107" s="29"/>
      <c r="M107" s="29">
        <f>IFERROR(-VLOOKUP($C107,#REF!,3,FALSE),0)</f>
        <v>0</v>
      </c>
      <c r="N107" s="29"/>
      <c r="O107" s="43">
        <f t="shared" si="19"/>
        <v>0</v>
      </c>
      <c r="P107" s="29"/>
      <c r="Q107" s="29">
        <f>IFERROR(-VLOOKUP('Presentació SEC_AMBici'!$C107,#REF!,2,FALSE),0)</f>
        <v>0</v>
      </c>
      <c r="R107" s="29"/>
      <c r="S107" s="29">
        <f>IFERROR(-VLOOKUP('Presentació SEC_AMBici'!$C107,#REF!,3,FALSE),0)</f>
        <v>0</v>
      </c>
      <c r="T107" s="29"/>
      <c r="U107" s="43">
        <f t="shared" si="20"/>
        <v>0</v>
      </c>
      <c r="V107" s="29"/>
      <c r="W107" s="97">
        <f t="shared" si="21"/>
        <v>0</v>
      </c>
    </row>
    <row r="108" spans="1:23" s="17" customFormat="1" ht="15" customHeight="1" collapsed="1" x14ac:dyDescent="0.2">
      <c r="A108" s="18"/>
      <c r="B108" s="101">
        <v>63</v>
      </c>
      <c r="C108" s="88" t="s">
        <v>41</v>
      </c>
      <c r="D108" s="30"/>
      <c r="E108" s="72">
        <f>SUM(E109:E110)</f>
        <v>0</v>
      </c>
      <c r="F108" s="30"/>
      <c r="G108" s="72">
        <f>SUM(G109:G110)</f>
        <v>0</v>
      </c>
      <c r="H108" s="72"/>
      <c r="I108" s="73">
        <f t="shared" si="18"/>
        <v>0</v>
      </c>
      <c r="J108" s="72"/>
      <c r="K108" s="72">
        <f>SUM(K109:K110)</f>
        <v>0</v>
      </c>
      <c r="L108" s="72"/>
      <c r="M108" s="72">
        <f>SUM(M109:M110)</f>
        <v>0</v>
      </c>
      <c r="N108" s="72"/>
      <c r="O108" s="73">
        <f t="shared" si="19"/>
        <v>0</v>
      </c>
      <c r="P108" s="72"/>
      <c r="Q108" s="72">
        <f>SUM(Q109:Q110)</f>
        <v>0</v>
      </c>
      <c r="R108" s="72"/>
      <c r="S108" s="72">
        <f>SUM(S109:S110)</f>
        <v>0</v>
      </c>
      <c r="T108" s="72"/>
      <c r="U108" s="73">
        <f t="shared" si="20"/>
        <v>0</v>
      </c>
      <c r="V108" s="72"/>
      <c r="W108" s="113">
        <f t="shared" si="21"/>
        <v>0</v>
      </c>
    </row>
    <row r="109" spans="1:23" s="107" customFormat="1" ht="15" hidden="1" customHeight="1" outlineLevel="1" x14ac:dyDescent="0.2">
      <c r="B109" s="27" t="str">
        <f t="shared" si="28"/>
        <v>63100004</v>
      </c>
      <c r="C109" s="76" t="s">
        <v>31</v>
      </c>
      <c r="D109" s="28"/>
      <c r="E109" s="29">
        <f>K109+Q109</f>
        <v>0</v>
      </c>
      <c r="F109" s="28"/>
      <c r="G109" s="29">
        <f>M109+S109</f>
        <v>0</v>
      </c>
      <c r="H109" s="29"/>
      <c r="I109" s="43">
        <f t="shared" si="18"/>
        <v>0</v>
      </c>
      <c r="J109" s="29"/>
      <c r="K109" s="29">
        <f>IFERROR(-VLOOKUP($C109,#REF!,2,FALSE),0)</f>
        <v>0</v>
      </c>
      <c r="L109" s="29"/>
      <c r="M109" s="29">
        <f>IFERROR(-VLOOKUP($C109,#REF!,3,FALSE),0)</f>
        <v>0</v>
      </c>
      <c r="N109" s="29"/>
      <c r="O109" s="43">
        <f t="shared" si="19"/>
        <v>0</v>
      </c>
      <c r="P109" s="29"/>
      <c r="Q109" s="29">
        <f>IFERROR(-VLOOKUP('Presentació SEC_AMBici'!$C109,#REF!,2,FALSE),0)</f>
        <v>0</v>
      </c>
      <c r="R109" s="29"/>
      <c r="S109" s="29">
        <f>IFERROR(-VLOOKUP('Presentació SEC_AMBici'!$C109,#REF!,3,FALSE),0)</f>
        <v>0</v>
      </c>
      <c r="T109" s="29"/>
      <c r="U109" s="43">
        <f t="shared" si="20"/>
        <v>0</v>
      </c>
      <c r="V109" s="29"/>
      <c r="W109" s="97">
        <f t="shared" si="21"/>
        <v>0</v>
      </c>
    </row>
    <row r="110" spans="1:23" s="107" customFormat="1" ht="15" hidden="1" customHeight="1" outlineLevel="1" x14ac:dyDescent="0.2">
      <c r="B110" s="27" t="str">
        <f t="shared" si="28"/>
        <v>63100005</v>
      </c>
      <c r="C110" s="76" t="s">
        <v>32</v>
      </c>
      <c r="D110" s="28"/>
      <c r="E110" s="29">
        <f>K110+Q110</f>
        <v>0</v>
      </c>
      <c r="F110" s="28"/>
      <c r="G110" s="29">
        <f>M110+S110</f>
        <v>0</v>
      </c>
      <c r="H110" s="29"/>
      <c r="I110" s="43">
        <f t="shared" ref="I110:I115" si="31">IFERROR((G110-E110)/G110,0)</f>
        <v>0</v>
      </c>
      <c r="J110" s="29"/>
      <c r="K110" s="29">
        <f>IFERROR(-VLOOKUP($C110,#REF!,2,FALSE),0)</f>
        <v>0</v>
      </c>
      <c r="L110" s="29"/>
      <c r="M110" s="29">
        <f>IFERROR(-VLOOKUP($C110,#REF!,3,FALSE),0)</f>
        <v>0</v>
      </c>
      <c r="N110" s="29"/>
      <c r="O110" s="43">
        <f t="shared" ref="O110:O115" si="32">IFERROR((M110-K110)/M110,0)</f>
        <v>0</v>
      </c>
      <c r="P110" s="29"/>
      <c r="Q110" s="29">
        <f>IFERROR(-VLOOKUP('Presentació SEC_AMBici'!$C110,#REF!,2,FALSE),0)</f>
        <v>0</v>
      </c>
      <c r="R110" s="29"/>
      <c r="S110" s="29">
        <f>IFERROR(-VLOOKUP('Presentació SEC_AMBici'!$C110,#REF!,3,FALSE),0)</f>
        <v>0</v>
      </c>
      <c r="T110" s="29"/>
      <c r="U110" s="43">
        <f t="shared" ref="U110:U115" si="33">IFERROR((S110-Q110)/S110,0)</f>
        <v>0</v>
      </c>
      <c r="V110" s="29"/>
      <c r="W110" s="97">
        <f t="shared" si="21"/>
        <v>0</v>
      </c>
    </row>
    <row r="111" spans="1:23" s="17" customFormat="1" ht="15.75" customHeight="1" collapsed="1" x14ac:dyDescent="0.2">
      <c r="A111" s="18"/>
      <c r="B111" s="101" t="s">
        <v>140</v>
      </c>
      <c r="C111" s="88" t="s">
        <v>107</v>
      </c>
      <c r="D111" s="30"/>
      <c r="E111" s="72">
        <f>+K111+Q111</f>
        <v>0</v>
      </c>
      <c r="F111" s="30"/>
      <c r="G111" s="72">
        <f>+M111+S111</f>
        <v>0</v>
      </c>
      <c r="H111" s="72"/>
      <c r="I111" s="73">
        <f t="shared" si="31"/>
        <v>0</v>
      </c>
      <c r="J111" s="72"/>
      <c r="K111" s="72">
        <f>SUM(K112:K113)</f>
        <v>0</v>
      </c>
      <c r="L111" s="72"/>
      <c r="M111" s="72">
        <f>SUM(M112:M113)</f>
        <v>0</v>
      </c>
      <c r="N111" s="72"/>
      <c r="O111" s="73">
        <f t="shared" si="32"/>
        <v>0</v>
      </c>
      <c r="P111" s="72"/>
      <c r="Q111" s="72">
        <f>SUM(Q112:Q113)</f>
        <v>0</v>
      </c>
      <c r="R111" s="72"/>
      <c r="S111" s="72">
        <f>SUM(S112:S113)</f>
        <v>0</v>
      </c>
      <c r="T111" s="72"/>
      <c r="U111" s="73">
        <f t="shared" si="33"/>
        <v>0</v>
      </c>
      <c r="V111" s="72"/>
      <c r="W111" s="113">
        <f>S111-Q111</f>
        <v>0</v>
      </c>
    </row>
    <row r="112" spans="1:23" s="107" customFormat="1" ht="15" hidden="1" customHeight="1" outlineLevel="1" x14ac:dyDescent="0.2">
      <c r="B112" s="27" t="str">
        <f>MID(C112,9,8)</f>
        <v>69400000</v>
      </c>
      <c r="C112" s="76" t="s">
        <v>108</v>
      </c>
      <c r="D112" s="28"/>
      <c r="E112" s="29">
        <f>K112+Q112</f>
        <v>0</v>
      </c>
      <c r="F112" s="28"/>
      <c r="G112" s="29">
        <f>M112+S112</f>
        <v>0</v>
      </c>
      <c r="H112" s="29"/>
      <c r="I112" s="43">
        <f t="shared" si="31"/>
        <v>0</v>
      </c>
      <c r="J112" s="29"/>
      <c r="K112" s="29">
        <f>IFERROR(-VLOOKUP($C112,#REF!,2,FALSE),0)</f>
        <v>0</v>
      </c>
      <c r="L112" s="29"/>
      <c r="M112" s="29">
        <f>IFERROR(-VLOOKUP($C112,#REF!,3,FALSE),0)</f>
        <v>0</v>
      </c>
      <c r="N112" s="29"/>
      <c r="O112" s="43">
        <f t="shared" si="32"/>
        <v>0</v>
      </c>
      <c r="P112" s="29"/>
      <c r="Q112" s="29">
        <f>IFERROR(-VLOOKUP('Presentació SEC_AMBici'!$C112,#REF!,2,FALSE),0)</f>
        <v>0</v>
      </c>
      <c r="R112" s="29"/>
      <c r="S112" s="29">
        <f>IFERROR(-VLOOKUP('Presentació SEC_AMBici'!$C112,#REF!,3,FALSE),0)</f>
        <v>0</v>
      </c>
      <c r="T112" s="29"/>
      <c r="U112" s="43">
        <f t="shared" si="33"/>
        <v>0</v>
      </c>
      <c r="V112" s="29"/>
      <c r="W112" s="97">
        <f>S112-Q112</f>
        <v>0</v>
      </c>
    </row>
    <row r="113" spans="1:23" s="107" customFormat="1" ht="15" hidden="1" customHeight="1" outlineLevel="1" x14ac:dyDescent="0.2">
      <c r="B113" s="27" t="str">
        <f>MID(C113,9,8)</f>
        <v>79400000</v>
      </c>
      <c r="C113" s="76" t="s">
        <v>109</v>
      </c>
      <c r="D113" s="28"/>
      <c r="E113" s="29">
        <f>K113+Q113</f>
        <v>0</v>
      </c>
      <c r="F113" s="28"/>
      <c r="G113" s="29">
        <f>M113+S113</f>
        <v>0</v>
      </c>
      <c r="H113" s="29"/>
      <c r="I113" s="43">
        <f t="shared" si="31"/>
        <v>0</v>
      </c>
      <c r="J113" s="29"/>
      <c r="K113" s="29">
        <f>IFERROR(-VLOOKUP($C113,#REF!,2,FALSE),0)</f>
        <v>0</v>
      </c>
      <c r="L113" s="29"/>
      <c r="M113" s="29">
        <f>IFERROR(-VLOOKUP($C113,#REF!,3,FALSE),0)</f>
        <v>0</v>
      </c>
      <c r="N113" s="29"/>
      <c r="O113" s="43">
        <f t="shared" si="32"/>
        <v>0</v>
      </c>
      <c r="P113" s="29"/>
      <c r="Q113" s="29">
        <f>IFERROR(-VLOOKUP('Presentació SEC_AMBici'!$C113,#REF!,2,FALSE),0)</f>
        <v>0</v>
      </c>
      <c r="R113" s="29"/>
      <c r="S113" s="29">
        <f>IFERROR(-VLOOKUP('Presentació SEC_AMBici'!$C113,#REF!,3,FALSE),0)</f>
        <v>0</v>
      </c>
      <c r="T113" s="29"/>
      <c r="U113" s="43">
        <f t="shared" si="33"/>
        <v>0</v>
      </c>
      <c r="V113" s="29"/>
      <c r="W113" s="97">
        <f>S113-Q113</f>
        <v>0</v>
      </c>
    </row>
    <row r="114" spans="1:23" s="17" customFormat="1" ht="15" customHeight="1" collapsed="1" x14ac:dyDescent="0.2">
      <c r="A114" s="18"/>
      <c r="B114" s="101" t="s">
        <v>141</v>
      </c>
      <c r="C114" s="88" t="s">
        <v>110</v>
      </c>
      <c r="D114" s="30"/>
      <c r="E114" s="72">
        <f>+E115</f>
        <v>0</v>
      </c>
      <c r="F114" s="30"/>
      <c r="G114" s="72">
        <f>+G115</f>
        <v>0</v>
      </c>
      <c r="H114" s="72"/>
      <c r="I114" s="73">
        <f t="shared" si="31"/>
        <v>0</v>
      </c>
      <c r="J114" s="72"/>
      <c r="K114" s="72">
        <f>+K115</f>
        <v>0</v>
      </c>
      <c r="L114" s="72"/>
      <c r="M114" s="72">
        <f>+M115</f>
        <v>0</v>
      </c>
      <c r="N114" s="72"/>
      <c r="O114" s="73">
        <f t="shared" si="32"/>
        <v>0</v>
      </c>
      <c r="P114" s="72"/>
      <c r="Q114" s="72">
        <f>+Q115</f>
        <v>0</v>
      </c>
      <c r="R114" s="72"/>
      <c r="S114" s="72">
        <f>+S115</f>
        <v>0</v>
      </c>
      <c r="T114" s="72"/>
      <c r="U114" s="73">
        <f t="shared" si="33"/>
        <v>0</v>
      </c>
      <c r="V114" s="72"/>
      <c r="W114" s="113">
        <f>S114-Q114</f>
        <v>0</v>
      </c>
    </row>
    <row r="115" spans="1:23" s="14" customFormat="1" ht="15" hidden="1" customHeight="1" outlineLevel="1" x14ac:dyDescent="0.2">
      <c r="B115" s="11" t="str">
        <f>MID(C115,9,8)</f>
        <v>67800099</v>
      </c>
      <c r="C115" s="76" t="s">
        <v>111</v>
      </c>
      <c r="D115" s="12"/>
      <c r="E115" s="29">
        <f>K115+Q115</f>
        <v>0</v>
      </c>
      <c r="F115" s="12"/>
      <c r="G115" s="29">
        <f>M115+S115</f>
        <v>0</v>
      </c>
      <c r="H115" s="29"/>
      <c r="I115" s="43">
        <f t="shared" si="31"/>
        <v>0</v>
      </c>
      <c r="J115" s="29"/>
      <c r="K115" s="29">
        <f>IFERROR(-VLOOKUP($C115,#REF!,2,FALSE),0)</f>
        <v>0</v>
      </c>
      <c r="L115" s="29"/>
      <c r="M115" s="29">
        <f>IFERROR(-VLOOKUP($C115,#REF!,3,FALSE),0)</f>
        <v>0</v>
      </c>
      <c r="N115" s="29"/>
      <c r="O115" s="43">
        <f t="shared" si="32"/>
        <v>0</v>
      </c>
      <c r="P115" s="29"/>
      <c r="Q115" s="29">
        <f>IFERROR(-VLOOKUP('Presentació SEC_AMBici'!$C115,#REF!,2,FALSE),0)</f>
        <v>0</v>
      </c>
      <c r="R115" s="13"/>
      <c r="S115" s="29">
        <f>IFERROR(-VLOOKUP('Presentació SEC_AMBici'!$C115,#REF!,3,FALSE),0)</f>
        <v>0</v>
      </c>
      <c r="T115" s="13"/>
      <c r="U115" s="43">
        <f t="shared" si="33"/>
        <v>0</v>
      </c>
      <c r="V115" s="29"/>
      <c r="W115" s="97">
        <f>IFERROR((U115-S115)/U115,0)</f>
        <v>0</v>
      </c>
    </row>
    <row r="116" spans="1:23" ht="12" customHeight="1" collapsed="1" x14ac:dyDescent="0.2">
      <c r="A116" s="6"/>
      <c r="B116" s="15"/>
      <c r="C116" s="77"/>
      <c r="E116" s="10"/>
      <c r="G116" s="10"/>
      <c r="H116" s="10"/>
      <c r="I116" s="1"/>
      <c r="J116" s="10"/>
      <c r="K116" s="10"/>
      <c r="L116" s="10"/>
      <c r="M116" s="10"/>
      <c r="N116" s="10"/>
      <c r="O116" s="1"/>
      <c r="P116" s="10"/>
      <c r="Q116" s="10"/>
      <c r="R116" s="10"/>
      <c r="S116" s="10"/>
      <c r="T116" s="10"/>
      <c r="U116" s="1"/>
      <c r="V116" s="10"/>
      <c r="W116" s="98"/>
    </row>
    <row r="117" spans="1:23" ht="15" customHeight="1" x14ac:dyDescent="0.2">
      <c r="A117" s="18"/>
      <c r="B117" s="35">
        <v>68</v>
      </c>
      <c r="C117" s="121" t="s">
        <v>112</v>
      </c>
      <c r="E117" s="36">
        <f>+K117+Q117</f>
        <v>0</v>
      </c>
      <c r="G117" s="36">
        <f>+M117+S117</f>
        <v>0</v>
      </c>
      <c r="H117" s="7"/>
      <c r="I117" s="40">
        <f t="shared" ref="I117:I125" si="34">IFERROR((G117-E117)/G117,0)</f>
        <v>0</v>
      </c>
      <c r="J117" s="7"/>
      <c r="K117" s="62">
        <f>+K118+K124</f>
        <v>0</v>
      </c>
      <c r="L117" s="7"/>
      <c r="M117" s="62">
        <f>+M118+M124</f>
        <v>0</v>
      </c>
      <c r="N117" s="7"/>
      <c r="O117" s="63">
        <f t="shared" ref="O117:O125" si="35">IFERROR((M117-K117)/M117,0)</f>
        <v>0</v>
      </c>
      <c r="P117" s="7"/>
      <c r="Q117" s="122">
        <f>+Q118+Q124</f>
        <v>0</v>
      </c>
      <c r="R117" s="8"/>
      <c r="S117" s="122">
        <f>+S118+S124</f>
        <v>0</v>
      </c>
      <c r="T117" s="8"/>
      <c r="U117" s="134">
        <f t="shared" ref="U117:U125" si="36">IFERROR((S117-Q117)/S117,0)</f>
        <v>0</v>
      </c>
      <c r="V117" s="142"/>
      <c r="W117" s="130">
        <f>S117-Q117</f>
        <v>0</v>
      </c>
    </row>
    <row r="118" spans="1:23" ht="15" hidden="1" customHeight="1" outlineLevel="1" x14ac:dyDescent="0.2">
      <c r="A118" s="6"/>
      <c r="B118" s="33">
        <v>6811</v>
      </c>
      <c r="C118" s="78" t="s">
        <v>113</v>
      </c>
      <c r="E118" s="34">
        <f>SUM(E119:E123)</f>
        <v>0</v>
      </c>
      <c r="G118" s="34">
        <f>SUM(G119:G123)</f>
        <v>0</v>
      </c>
      <c r="H118" s="10"/>
      <c r="I118" s="44">
        <f t="shared" si="34"/>
        <v>0</v>
      </c>
      <c r="J118" s="10"/>
      <c r="K118" s="66">
        <f>SUM(K119:K123)</f>
        <v>0</v>
      </c>
      <c r="L118" s="10"/>
      <c r="M118" s="66">
        <f>SUM(M119:M123)</f>
        <v>0</v>
      </c>
      <c r="N118" s="10"/>
      <c r="O118" s="67">
        <f t="shared" si="35"/>
        <v>0</v>
      </c>
      <c r="P118" s="10"/>
      <c r="Q118" s="52">
        <f>SUM(Q119:Q123)</f>
        <v>0</v>
      </c>
      <c r="R118" s="10"/>
      <c r="S118" s="52">
        <f>SUM(S119:S123)</f>
        <v>0</v>
      </c>
      <c r="T118" s="10"/>
      <c r="U118" s="53">
        <f t="shared" si="36"/>
        <v>0</v>
      </c>
      <c r="V118" s="10"/>
      <c r="W118" s="96">
        <f t="shared" ref="W118:W125" si="37">IFERROR((U118-S118)/U118,0)</f>
        <v>0</v>
      </c>
    </row>
    <row r="119" spans="1:23" s="14" customFormat="1" ht="15.75" hidden="1" customHeight="1" outlineLevel="2" x14ac:dyDescent="0.2">
      <c r="B119" s="11" t="str">
        <f>MID(C119,9,8)</f>
        <v>68110000</v>
      </c>
      <c r="C119" s="76" t="s">
        <v>114</v>
      </c>
      <c r="D119" s="12"/>
      <c r="E119" s="29">
        <f>+K119+Q119</f>
        <v>0</v>
      </c>
      <c r="F119" s="12"/>
      <c r="G119" s="29">
        <f>+M119+S119</f>
        <v>0</v>
      </c>
      <c r="H119" s="29"/>
      <c r="I119" s="43">
        <f t="shared" si="34"/>
        <v>0</v>
      </c>
      <c r="J119" s="29"/>
      <c r="K119" s="29">
        <f>IFERROR(-VLOOKUP($C119,#REF!,2,FALSE),0)</f>
        <v>0</v>
      </c>
      <c r="L119" s="29"/>
      <c r="M119" s="29">
        <f>IFERROR(-VLOOKUP($C119,#REF!,3,FALSE),0)</f>
        <v>0</v>
      </c>
      <c r="N119" s="29"/>
      <c r="O119" s="43">
        <f t="shared" si="35"/>
        <v>0</v>
      </c>
      <c r="P119" s="29"/>
      <c r="Q119" s="29">
        <f>IFERROR(-VLOOKUP('Presentació SEC_AMBici'!$C119,#REF!,2,FALSE),0)</f>
        <v>0</v>
      </c>
      <c r="R119" s="13"/>
      <c r="S119" s="29">
        <f>IFERROR(-VLOOKUP('Presentació SEC_AMBici'!$C119,#REF!,3,FALSE),0)</f>
        <v>0</v>
      </c>
      <c r="T119" s="13"/>
      <c r="U119" s="43">
        <f t="shared" si="36"/>
        <v>0</v>
      </c>
      <c r="V119" s="29"/>
      <c r="W119" s="97">
        <f t="shared" si="37"/>
        <v>0</v>
      </c>
    </row>
    <row r="120" spans="1:23" s="14" customFormat="1" ht="15.75" hidden="1" customHeight="1" outlineLevel="2" x14ac:dyDescent="0.2">
      <c r="B120" s="11" t="str">
        <f>MID(C120,9,8)</f>
        <v>68110001</v>
      </c>
      <c r="C120" s="76" t="s">
        <v>115</v>
      </c>
      <c r="D120" s="12"/>
      <c r="E120" s="29">
        <f>+K120+Q120</f>
        <v>0</v>
      </c>
      <c r="F120" s="12"/>
      <c r="G120" s="29">
        <f>+M120+S120</f>
        <v>0</v>
      </c>
      <c r="H120" s="29"/>
      <c r="I120" s="43">
        <f t="shared" si="34"/>
        <v>0</v>
      </c>
      <c r="J120" s="29"/>
      <c r="K120" s="29">
        <f>IFERROR(-VLOOKUP($C120,#REF!,2,FALSE),0)</f>
        <v>0</v>
      </c>
      <c r="L120" s="29"/>
      <c r="M120" s="29">
        <f>IFERROR(-VLOOKUP($C120,#REF!,3,FALSE),0)</f>
        <v>0</v>
      </c>
      <c r="N120" s="29"/>
      <c r="O120" s="43">
        <f t="shared" si="35"/>
        <v>0</v>
      </c>
      <c r="P120" s="29"/>
      <c r="Q120" s="29">
        <f>IFERROR(-VLOOKUP('Presentació SEC_AMBici'!$C120,#REF!,2,FALSE),0)</f>
        <v>0</v>
      </c>
      <c r="R120" s="13"/>
      <c r="S120" s="29">
        <f>IFERROR(-VLOOKUP('Presentació SEC_AMBici'!$C120,#REF!,3,FALSE),0)</f>
        <v>0</v>
      </c>
      <c r="T120" s="13"/>
      <c r="U120" s="43">
        <f t="shared" si="36"/>
        <v>0</v>
      </c>
      <c r="V120" s="29"/>
      <c r="W120" s="97">
        <f t="shared" si="37"/>
        <v>0</v>
      </c>
    </row>
    <row r="121" spans="1:23" s="14" customFormat="1" ht="15.75" hidden="1" customHeight="1" outlineLevel="2" x14ac:dyDescent="0.2">
      <c r="B121" s="11" t="str">
        <f>MID(C121,9,8)</f>
        <v>68110002</v>
      </c>
      <c r="C121" s="76" t="s">
        <v>116</v>
      </c>
      <c r="D121" s="12"/>
      <c r="E121" s="29">
        <f>+K121+Q121</f>
        <v>0</v>
      </c>
      <c r="F121" s="12"/>
      <c r="G121" s="29">
        <f>+M121+S121</f>
        <v>0</v>
      </c>
      <c r="H121" s="29"/>
      <c r="I121" s="43">
        <f t="shared" si="34"/>
        <v>0</v>
      </c>
      <c r="J121" s="29"/>
      <c r="K121" s="29">
        <f>IFERROR(-VLOOKUP($C121,#REF!,2,FALSE),0)</f>
        <v>0</v>
      </c>
      <c r="L121" s="29"/>
      <c r="M121" s="29">
        <f>IFERROR(-VLOOKUP($C121,#REF!,3,FALSE),0)</f>
        <v>0</v>
      </c>
      <c r="N121" s="29"/>
      <c r="O121" s="43">
        <f t="shared" si="35"/>
        <v>0</v>
      </c>
      <c r="P121" s="29"/>
      <c r="Q121" s="29">
        <f>IFERROR(-VLOOKUP('Presentació SEC_AMBici'!$C121,#REF!,2,FALSE),0)</f>
        <v>0</v>
      </c>
      <c r="R121" s="13"/>
      <c r="S121" s="29">
        <f>IFERROR(-VLOOKUP('Presentació SEC_AMBici'!$C121,#REF!,3,FALSE),0)</f>
        <v>0</v>
      </c>
      <c r="T121" s="13"/>
      <c r="U121" s="43">
        <f t="shared" si="36"/>
        <v>0</v>
      </c>
      <c r="V121" s="29"/>
      <c r="W121" s="97">
        <f t="shared" si="37"/>
        <v>0</v>
      </c>
    </row>
    <row r="122" spans="1:23" s="14" customFormat="1" ht="15.75" hidden="1" customHeight="1" outlineLevel="2" x14ac:dyDescent="0.2">
      <c r="B122" s="11" t="str">
        <f>MID(C122,9,8)</f>
        <v>68110003</v>
      </c>
      <c r="C122" s="76" t="s">
        <v>117</v>
      </c>
      <c r="D122" s="12"/>
      <c r="E122" s="29">
        <f>+K122+Q122</f>
        <v>0</v>
      </c>
      <c r="F122" s="12"/>
      <c r="G122" s="29">
        <f>+M122+S122</f>
        <v>0</v>
      </c>
      <c r="H122" s="29"/>
      <c r="I122" s="43">
        <f t="shared" si="34"/>
        <v>0</v>
      </c>
      <c r="J122" s="29"/>
      <c r="K122" s="29">
        <f>IFERROR(-VLOOKUP($C122,#REF!,2,FALSE),0)</f>
        <v>0</v>
      </c>
      <c r="L122" s="29"/>
      <c r="M122" s="29">
        <f>IFERROR(-VLOOKUP($C122,#REF!,3,FALSE),0)</f>
        <v>0</v>
      </c>
      <c r="N122" s="29"/>
      <c r="O122" s="43">
        <f t="shared" si="35"/>
        <v>0</v>
      </c>
      <c r="P122" s="29"/>
      <c r="Q122" s="29">
        <f>IFERROR(-VLOOKUP('Presentació SEC_AMBici'!$C122,#REF!,2,FALSE),0)</f>
        <v>0</v>
      </c>
      <c r="R122" s="13"/>
      <c r="S122" s="29">
        <f>IFERROR(-VLOOKUP('Presentació SEC_AMBici'!$C122,#REF!,3,FALSE),0)</f>
        <v>0</v>
      </c>
      <c r="T122" s="13"/>
      <c r="U122" s="43">
        <f t="shared" si="36"/>
        <v>0</v>
      </c>
      <c r="V122" s="29"/>
      <c r="W122" s="97">
        <f t="shared" si="37"/>
        <v>0</v>
      </c>
    </row>
    <row r="123" spans="1:23" s="14" customFormat="1" ht="15.75" hidden="1" customHeight="1" outlineLevel="2" x14ac:dyDescent="0.2">
      <c r="B123" s="11" t="str">
        <f>MID(C123,9,8)</f>
        <v>68110005</v>
      </c>
      <c r="C123" s="76" t="s">
        <v>118</v>
      </c>
      <c r="D123" s="12"/>
      <c r="E123" s="29">
        <f>+K123+Q123</f>
        <v>0</v>
      </c>
      <c r="F123" s="12"/>
      <c r="G123" s="29">
        <f>+M123+S123</f>
        <v>0</v>
      </c>
      <c r="H123" s="29"/>
      <c r="I123" s="43">
        <f t="shared" si="34"/>
        <v>0</v>
      </c>
      <c r="J123" s="29"/>
      <c r="K123" s="29">
        <f>IFERROR(-VLOOKUP($C123,#REF!,2,FALSE),0)</f>
        <v>0</v>
      </c>
      <c r="L123" s="29"/>
      <c r="M123" s="29">
        <f>IFERROR(-VLOOKUP($C123,#REF!,3,FALSE),0)</f>
        <v>0</v>
      </c>
      <c r="N123" s="29"/>
      <c r="O123" s="43">
        <f t="shared" si="35"/>
        <v>0</v>
      </c>
      <c r="P123" s="29"/>
      <c r="Q123" s="29">
        <f>IFERROR(-VLOOKUP('Presentació SEC_AMBici'!$C123,#REF!,2,FALSE),0)</f>
        <v>0</v>
      </c>
      <c r="R123" s="13"/>
      <c r="S123" s="29">
        <f>IFERROR(-VLOOKUP('Presentació SEC_AMBici'!$C123,#REF!,3,FALSE),0)</f>
        <v>0</v>
      </c>
      <c r="T123" s="13"/>
      <c r="U123" s="43">
        <f t="shared" si="36"/>
        <v>0</v>
      </c>
      <c r="V123" s="29"/>
      <c r="W123" s="97">
        <f t="shared" si="37"/>
        <v>0</v>
      </c>
    </row>
    <row r="124" spans="1:23" ht="15" hidden="1" customHeight="1" outlineLevel="1" x14ac:dyDescent="0.2">
      <c r="A124" s="6"/>
      <c r="B124" s="33">
        <v>6801</v>
      </c>
      <c r="C124" s="78" t="s">
        <v>119</v>
      </c>
      <c r="E124" s="34">
        <f>SUM(E125:E125)</f>
        <v>0</v>
      </c>
      <c r="G124" s="34">
        <f>SUM(G125:G125)</f>
        <v>0</v>
      </c>
      <c r="H124" s="10"/>
      <c r="I124" s="44">
        <f t="shared" si="34"/>
        <v>0</v>
      </c>
      <c r="J124" s="10"/>
      <c r="K124" s="66">
        <f>SUM(K125:K125)</f>
        <v>0</v>
      </c>
      <c r="L124" s="10"/>
      <c r="M124" s="66">
        <f>SUM(M125:M125)</f>
        <v>0</v>
      </c>
      <c r="N124" s="10"/>
      <c r="O124" s="67">
        <f t="shared" si="35"/>
        <v>0</v>
      </c>
      <c r="P124" s="10"/>
      <c r="Q124" s="52">
        <f>SUM(Q125:Q125)</f>
        <v>0</v>
      </c>
      <c r="R124" s="10"/>
      <c r="S124" s="52">
        <f>SUM(S125:S125)</f>
        <v>0</v>
      </c>
      <c r="T124" s="10"/>
      <c r="U124" s="53">
        <f t="shared" si="36"/>
        <v>0</v>
      </c>
      <c r="V124" s="10"/>
      <c r="W124" s="96">
        <f t="shared" si="37"/>
        <v>0</v>
      </c>
    </row>
    <row r="125" spans="1:23" s="14" customFormat="1" ht="15.75" hidden="1" customHeight="1" outlineLevel="2" x14ac:dyDescent="0.2">
      <c r="B125" s="11" t="str">
        <f>MID(C125,9,8)</f>
        <v>68010002</v>
      </c>
      <c r="C125" s="76" t="s">
        <v>120</v>
      </c>
      <c r="D125" s="12"/>
      <c r="E125" s="29">
        <f>+K125+Q125</f>
        <v>0</v>
      </c>
      <c r="F125" s="12"/>
      <c r="G125" s="29">
        <f>+M125+S125</f>
        <v>0</v>
      </c>
      <c r="H125" s="29"/>
      <c r="I125" s="43">
        <f t="shared" si="34"/>
        <v>0</v>
      </c>
      <c r="J125" s="29"/>
      <c r="K125" s="29">
        <f>IFERROR(-VLOOKUP($C125,#REF!,2,FALSE),0)</f>
        <v>0</v>
      </c>
      <c r="L125" s="29"/>
      <c r="M125" s="29">
        <f>IFERROR(-VLOOKUP($C125,#REF!,3,FALSE),0)</f>
        <v>0</v>
      </c>
      <c r="N125" s="29"/>
      <c r="O125" s="43">
        <f t="shared" si="35"/>
        <v>0</v>
      </c>
      <c r="P125" s="29"/>
      <c r="Q125" s="29">
        <f>IFERROR(-VLOOKUP('Presentació SEC_AMBici'!$C125,#REF!,2,FALSE),0)</f>
        <v>0</v>
      </c>
      <c r="R125" s="13"/>
      <c r="S125" s="29">
        <f>IFERROR(-VLOOKUP('Presentació SEC_AMBici'!$C125,#REF!,3,FALSE),0)</f>
        <v>0</v>
      </c>
      <c r="T125" s="13"/>
      <c r="U125" s="43">
        <f t="shared" si="36"/>
        <v>0</v>
      </c>
      <c r="V125" s="29"/>
      <c r="W125" s="97">
        <f t="shared" si="37"/>
        <v>0</v>
      </c>
    </row>
    <row r="126" spans="1:23" collapsed="1" x14ac:dyDescent="0.2">
      <c r="A126" s="6"/>
      <c r="B126" s="15"/>
      <c r="C126" s="77"/>
      <c r="E126" s="10"/>
      <c r="G126" s="10"/>
      <c r="H126" s="10"/>
      <c r="I126" s="1"/>
      <c r="J126" s="10"/>
      <c r="K126" s="10"/>
      <c r="L126" s="10"/>
      <c r="M126" s="10"/>
      <c r="N126" s="10"/>
      <c r="O126" s="1"/>
      <c r="P126" s="10"/>
      <c r="Q126" s="10"/>
      <c r="R126" s="10"/>
      <c r="S126" s="10"/>
      <c r="T126" s="10"/>
      <c r="U126" s="1"/>
      <c r="V126" s="10"/>
      <c r="W126" s="98"/>
    </row>
    <row r="127" spans="1:23" ht="15" customHeight="1" x14ac:dyDescent="0.2">
      <c r="A127" s="6"/>
      <c r="B127" s="35">
        <v>74</v>
      </c>
      <c r="C127" s="121" t="s">
        <v>121</v>
      </c>
      <c r="E127" s="36">
        <f>+K127+Q127</f>
        <v>0</v>
      </c>
      <c r="G127" s="36">
        <f>+M127+S127</f>
        <v>0</v>
      </c>
      <c r="H127" s="7"/>
      <c r="I127" s="40">
        <f>IFERROR((G127-E127)/G127,0)</f>
        <v>0</v>
      </c>
      <c r="J127" s="7"/>
      <c r="K127" s="62">
        <f>+K128</f>
        <v>0</v>
      </c>
      <c r="L127" s="7"/>
      <c r="M127" s="62">
        <f>+M128</f>
        <v>0</v>
      </c>
      <c r="N127" s="7"/>
      <c r="O127" s="63">
        <f>IFERROR((M127-K127)/M127,0)</f>
        <v>0</v>
      </c>
      <c r="P127" s="7"/>
      <c r="Q127" s="122">
        <f>+Q128</f>
        <v>0</v>
      </c>
      <c r="R127" s="8"/>
      <c r="S127" s="122">
        <f>+S128</f>
        <v>0</v>
      </c>
      <c r="T127" s="8"/>
      <c r="U127" s="136">
        <f>IFERROR((S127-Q127)/S127,0)</f>
        <v>0</v>
      </c>
      <c r="V127" s="137"/>
      <c r="W127" s="138">
        <f>S127-Q127</f>
        <v>0</v>
      </c>
    </row>
    <row r="128" spans="1:23" ht="15" hidden="1" customHeight="1" outlineLevel="1" x14ac:dyDescent="0.2">
      <c r="A128" s="18"/>
      <c r="B128" s="11">
        <v>746</v>
      </c>
      <c r="C128" s="76" t="s">
        <v>122</v>
      </c>
      <c r="D128" s="30"/>
      <c r="E128" s="29">
        <f>+K128+Q128</f>
        <v>0</v>
      </c>
      <c r="F128" s="30"/>
      <c r="G128" s="29">
        <f>+M128+S128</f>
        <v>0</v>
      </c>
      <c r="H128" s="29"/>
      <c r="I128" s="43">
        <f>IFERROR((G128-E128)/G128,0)</f>
        <v>0</v>
      </c>
      <c r="J128" s="29"/>
      <c r="K128" s="29">
        <f>IFERROR(-VLOOKUP($C128,#REF!,2,FALSE),0)</f>
        <v>0</v>
      </c>
      <c r="L128" s="29"/>
      <c r="M128" s="29">
        <f>IFERROR(-VLOOKUP($C128,#REF!,3,FALSE),0)</f>
        <v>0</v>
      </c>
      <c r="N128" s="29"/>
      <c r="O128" s="43">
        <f>IFERROR((M128-K128)/M128,0)</f>
        <v>0</v>
      </c>
      <c r="P128" s="29"/>
      <c r="Q128" s="29">
        <f>IFERROR(-VLOOKUP('Presentació SEC_AMBici'!$C128,#REF!,2,FALSE),0)</f>
        <v>0</v>
      </c>
      <c r="R128" s="10"/>
      <c r="S128" s="29">
        <f>IFERROR(-VLOOKUP('Presentació SEC_AMBici'!$C128,#REF!,3,FALSE),0)</f>
        <v>0</v>
      </c>
      <c r="T128" s="10"/>
      <c r="U128" s="43">
        <f>IFERROR((S128-Q128)/S128,0)</f>
        <v>0</v>
      </c>
      <c r="V128" s="29"/>
      <c r="W128" s="97">
        <f>IFERROR((U128-S128)/U128,0)</f>
        <v>0</v>
      </c>
    </row>
    <row r="129" spans="1:23" collapsed="1" x14ac:dyDescent="0.2">
      <c r="A129" s="6"/>
      <c r="B129" s="15"/>
      <c r="C129" s="77"/>
      <c r="E129" s="10"/>
      <c r="G129" s="10"/>
      <c r="H129" s="10"/>
      <c r="I129" s="1"/>
      <c r="J129" s="10"/>
      <c r="K129" s="10"/>
      <c r="L129" s="10"/>
      <c r="M129" s="10"/>
      <c r="N129" s="10"/>
      <c r="O129" s="1"/>
      <c r="P129" s="10"/>
      <c r="Q129" s="10"/>
      <c r="R129" s="10"/>
      <c r="S129" s="10"/>
      <c r="T129" s="10"/>
      <c r="U129" s="1"/>
      <c r="V129" s="10"/>
      <c r="W129" s="98"/>
    </row>
    <row r="130" spans="1:23" ht="22.5" customHeight="1" x14ac:dyDescent="0.2">
      <c r="A130" s="6"/>
      <c r="B130" s="24"/>
      <c r="C130" s="91" t="s">
        <v>123</v>
      </c>
      <c r="E130" s="23">
        <f>+E4+E20+E32+E39+E46+E117+E127</f>
        <v>0</v>
      </c>
      <c r="G130" s="23" t="e">
        <f>+G4+G20+G32+G39+G46+G117+G127</f>
        <v>#REF!</v>
      </c>
      <c r="H130" s="8"/>
      <c r="I130" s="45">
        <f>IFERROR((G130-E130)/G130,0)</f>
        <v>0</v>
      </c>
      <c r="J130" s="8"/>
      <c r="K130" s="60">
        <f>+K4+K20+K32+K39+K46+K117+K127</f>
        <v>0</v>
      </c>
      <c r="L130" s="8"/>
      <c r="M130" s="60" t="e">
        <f>+M4+M20+M32+M39+M46+M117+M127</f>
        <v>#REF!</v>
      </c>
      <c r="N130" s="8"/>
      <c r="O130" s="61">
        <f>IFERROR((M130-K130)/M130,0)</f>
        <v>0</v>
      </c>
      <c r="P130" s="8"/>
      <c r="Q130" s="92">
        <f>+Q4+Q20+Q32+Q39+Q46+Q117+Q127</f>
        <v>0</v>
      </c>
      <c r="R130" s="8"/>
      <c r="S130" s="92" t="e">
        <f>+S4+S20+S32+S39+S46+S117+S127</f>
        <v>#REF!</v>
      </c>
      <c r="T130" s="8"/>
      <c r="U130" s="93">
        <f>IFERROR((S130-Q130)/S130,0)</f>
        <v>0</v>
      </c>
      <c r="V130" s="8"/>
      <c r="W130" s="129" t="e">
        <f>S130-Q130</f>
        <v>#REF!</v>
      </c>
    </row>
    <row r="131" spans="1:23" x14ac:dyDescent="0.2">
      <c r="A131" s="6"/>
      <c r="B131" s="15"/>
      <c r="I131" s="1"/>
      <c r="O131" s="1"/>
      <c r="U131" s="1"/>
      <c r="W131" s="98"/>
    </row>
    <row r="132" spans="1:23" ht="14.25" customHeight="1" x14ac:dyDescent="0.2">
      <c r="A132" s="6"/>
      <c r="B132" s="37"/>
      <c r="C132" s="121" t="s">
        <v>124</v>
      </c>
      <c r="E132" s="36">
        <f>+E133</f>
        <v>0</v>
      </c>
      <c r="G132" s="36">
        <f>+G133</f>
        <v>0</v>
      </c>
      <c r="H132" s="8"/>
      <c r="I132" s="40">
        <f>IFERROR((G132-E132)/G132,0)</f>
        <v>0</v>
      </c>
      <c r="J132" s="8"/>
      <c r="K132" s="62">
        <f>+K133</f>
        <v>0</v>
      </c>
      <c r="L132" s="8"/>
      <c r="M132" s="62">
        <f>+M133</f>
        <v>0</v>
      </c>
      <c r="N132" s="8"/>
      <c r="O132" s="63">
        <f>IFERROR((M132-K132)/M132,0)</f>
        <v>0</v>
      </c>
      <c r="P132" s="8"/>
      <c r="Q132" s="122">
        <f>+Q133</f>
        <v>0</v>
      </c>
      <c r="R132" s="8"/>
      <c r="S132" s="122">
        <f>+S133</f>
        <v>0</v>
      </c>
      <c r="T132" s="8"/>
      <c r="U132" s="123">
        <f>IFERROR((S132-Q132)/S132,0)</f>
        <v>0</v>
      </c>
      <c r="V132" s="8"/>
      <c r="W132" s="128">
        <f>S132-Q132</f>
        <v>0</v>
      </c>
    </row>
    <row r="133" spans="1:23" s="14" customFormat="1" ht="15.75" hidden="1" customHeight="1" outlineLevel="1" x14ac:dyDescent="0.2">
      <c r="B133" s="11" t="s">
        <v>142</v>
      </c>
      <c r="C133" s="76" t="s">
        <v>33</v>
      </c>
      <c r="D133" s="12"/>
      <c r="E133" s="29">
        <f>+K133+Q133</f>
        <v>0</v>
      </c>
      <c r="F133" s="12"/>
      <c r="G133" s="29">
        <f>+M133+S133</f>
        <v>0</v>
      </c>
      <c r="H133" s="29"/>
      <c r="I133" s="43">
        <f>IFERROR((G133-E133)/G133,0)</f>
        <v>0</v>
      </c>
      <c r="J133" s="29"/>
      <c r="K133" s="29">
        <f>IFERROR(-VLOOKUP($C133,#REF!,2,FALSE),0)</f>
        <v>0</v>
      </c>
      <c r="L133" s="29"/>
      <c r="M133" s="29">
        <f>IFERROR(-VLOOKUP($C133,#REF!,3,FALSE),0)</f>
        <v>0</v>
      </c>
      <c r="N133" s="29"/>
      <c r="O133" s="43">
        <f>IFERROR((M133-K133)/M133,0)</f>
        <v>0</v>
      </c>
      <c r="P133" s="29"/>
      <c r="Q133" s="29">
        <f>IFERROR(-VLOOKUP('Presentació SEC_AMBici'!$C133,#REF!,2,FALSE),0)</f>
        <v>0</v>
      </c>
      <c r="R133" s="13"/>
      <c r="S133" s="29">
        <f>IFERROR(-VLOOKUP('Presentació SEC_AMBici'!$C133,#REF!,3,FALSE),0)</f>
        <v>0</v>
      </c>
      <c r="T133" s="13"/>
      <c r="U133" s="43">
        <f>IFERROR((S133-Q133)/S133,0)</f>
        <v>0</v>
      </c>
      <c r="V133" s="29"/>
      <c r="W133" s="97">
        <f>IFERROR((U133-S133)/U133,0)</f>
        <v>0</v>
      </c>
    </row>
    <row r="134" spans="1:23" collapsed="1" x14ac:dyDescent="0.2">
      <c r="A134" s="6"/>
      <c r="B134" s="15"/>
      <c r="I134" s="1"/>
      <c r="O134" s="1"/>
      <c r="U134" s="1"/>
      <c r="W134" s="98"/>
    </row>
    <row r="135" spans="1:23" ht="14.25" customHeight="1" x14ac:dyDescent="0.2">
      <c r="A135" s="6"/>
      <c r="B135" s="37"/>
      <c r="C135" s="121" t="s">
        <v>150</v>
      </c>
      <c r="E135" s="36">
        <f>+E136</f>
        <v>0</v>
      </c>
      <c r="G135" s="36" t="e">
        <f>+G136</f>
        <v>#REF!</v>
      </c>
      <c r="H135" s="8"/>
      <c r="I135" s="40">
        <f>IFERROR((G135-E135)/G135,0)</f>
        <v>0</v>
      </c>
      <c r="J135" s="8"/>
      <c r="K135" s="62">
        <f>+K136</f>
        <v>0</v>
      </c>
      <c r="L135" s="8"/>
      <c r="M135" s="62" t="e">
        <f>+M136</f>
        <v>#REF!</v>
      </c>
      <c r="N135" s="8"/>
      <c r="O135" s="63">
        <f>IFERROR((M135-K135)/M135,0)</f>
        <v>0</v>
      </c>
      <c r="P135" s="8"/>
      <c r="Q135" s="122">
        <f>+Q136</f>
        <v>0</v>
      </c>
      <c r="R135" s="8"/>
      <c r="S135" s="122">
        <f>+S136</f>
        <v>0</v>
      </c>
      <c r="T135" s="8"/>
      <c r="U135" s="123">
        <f>IFERROR((S135-Q135)/S135,0)</f>
        <v>0</v>
      </c>
      <c r="V135" s="8"/>
      <c r="W135" s="128">
        <f>S135-Q135</f>
        <v>0</v>
      </c>
    </row>
    <row r="136" spans="1:23" s="14" customFormat="1" ht="15.75" hidden="1" customHeight="1" outlineLevel="1" x14ac:dyDescent="0.2">
      <c r="B136" s="11" t="str">
        <f>MID(C136,9,8)</f>
        <v>63000000</v>
      </c>
      <c r="C136" s="76" t="s">
        <v>36</v>
      </c>
      <c r="D136" s="12"/>
      <c r="E136" s="29">
        <f>+K136+Q136</f>
        <v>0</v>
      </c>
      <c r="F136" s="12"/>
      <c r="G136" s="29" t="e">
        <f>+M136+S136</f>
        <v>#REF!</v>
      </c>
      <c r="H136" s="29"/>
      <c r="I136" s="43">
        <f>IFERROR((G136-E136)/G136,0)</f>
        <v>0</v>
      </c>
      <c r="J136" s="29"/>
      <c r="K136" s="29">
        <f>IFERROR(-VLOOKUP($C136,#REF!,2,FALSE),0)</f>
        <v>0</v>
      </c>
      <c r="L136" s="29"/>
      <c r="M136" s="71" t="e">
        <f>+#REF!</f>
        <v>#REF!</v>
      </c>
      <c r="N136" s="29"/>
      <c r="O136" s="43">
        <f>IFERROR((M136-K136)/M136,0)</f>
        <v>0</v>
      </c>
      <c r="P136" s="29"/>
      <c r="Q136" s="29">
        <f>IFERROR(-VLOOKUP('Presentació SEC_AMBici'!$C136,#REF!,2,FALSE),0)</f>
        <v>0</v>
      </c>
      <c r="R136" s="13"/>
      <c r="S136" s="29">
        <f>IFERROR(-VLOOKUP('Presentació SEC_AMBici'!$C136,#REF!,3,FALSE),0)</f>
        <v>0</v>
      </c>
      <c r="T136" s="13"/>
      <c r="U136" s="43">
        <f>IFERROR((S136-Q136)/S136,0)</f>
        <v>0</v>
      </c>
      <c r="V136" s="29"/>
      <c r="W136" s="97">
        <f>IFERROR((U136-S136)/U136,0)</f>
        <v>0</v>
      </c>
    </row>
    <row r="137" spans="1:23" collapsed="1" x14ac:dyDescent="0.2">
      <c r="A137" s="6"/>
      <c r="B137" s="15"/>
      <c r="I137" s="1"/>
      <c r="O137" s="1"/>
      <c r="U137" s="1"/>
      <c r="W137" s="98"/>
    </row>
    <row r="138" spans="1:23" ht="22.5" customHeight="1" x14ac:dyDescent="0.2">
      <c r="A138" s="6"/>
      <c r="B138" s="24"/>
      <c r="C138" s="91" t="s">
        <v>39</v>
      </c>
      <c r="E138" s="23">
        <f>+E130+E132+E135</f>
        <v>0</v>
      </c>
      <c r="G138" s="23" t="e">
        <f>+G130+G132+G135</f>
        <v>#REF!</v>
      </c>
      <c r="H138" s="8"/>
      <c r="I138" s="45">
        <f>IFERROR((G138-E138)/G138,0)</f>
        <v>0</v>
      </c>
      <c r="J138" s="8"/>
      <c r="K138" s="60">
        <f>+K130+K132+K135</f>
        <v>0</v>
      </c>
      <c r="L138" s="8"/>
      <c r="M138" s="60" t="e">
        <f>+M130+M132+M135</f>
        <v>#REF!</v>
      </c>
      <c r="N138" s="8"/>
      <c r="O138" s="61">
        <f>IFERROR((M138-K138)/M138,0)</f>
        <v>0</v>
      </c>
      <c r="P138" s="8"/>
      <c r="Q138" s="92">
        <f>+Q130+Q132+Q135</f>
        <v>0</v>
      </c>
      <c r="R138" s="8"/>
      <c r="S138" s="92" t="e">
        <f>+S130+S132+S135</f>
        <v>#REF!</v>
      </c>
      <c r="T138" s="8"/>
      <c r="U138" s="93">
        <f>IFERROR((S138-Q138)/S138,0)</f>
        <v>0</v>
      </c>
      <c r="V138" s="8"/>
      <c r="W138" s="129" t="e">
        <f>S138-Q138</f>
        <v>#REF!</v>
      </c>
    </row>
    <row r="139" spans="1:23" x14ac:dyDescent="0.2">
      <c r="A139" s="6"/>
      <c r="B139" s="15"/>
      <c r="I139" s="1"/>
      <c r="O139" s="1"/>
      <c r="U139" s="1"/>
      <c r="W139" s="1"/>
    </row>
    <row r="140" spans="1:23" x14ac:dyDescent="0.2">
      <c r="A140" s="6"/>
      <c r="B140" s="37"/>
      <c r="C140" s="175" t="s">
        <v>125</v>
      </c>
      <c r="E140" s="36" t="e">
        <f>+K140+Q140</f>
        <v>#REF!</v>
      </c>
      <c r="G140" s="36" t="e">
        <f>+M140+S140</f>
        <v>#REF!</v>
      </c>
      <c r="H140" s="8"/>
      <c r="I140" s="40">
        <f>IFERROR((G140-E140)/G140,0)</f>
        <v>0</v>
      </c>
      <c r="J140" s="8"/>
      <c r="K140" s="62"/>
      <c r="L140" s="8"/>
      <c r="M140" s="62" t="e">
        <f>+S140+E140</f>
        <v>#REF!</v>
      </c>
      <c r="N140" s="8"/>
      <c r="O140" s="63">
        <f>IFERROR((M140-K140)/M140,0)</f>
        <v>0</v>
      </c>
      <c r="P140" s="8"/>
      <c r="Q140" s="176" t="e">
        <f>+#REF!</f>
        <v>#REF!</v>
      </c>
      <c r="R140" s="8"/>
      <c r="S140" s="176" t="e">
        <f>+#REF!</f>
        <v>#REF!</v>
      </c>
      <c r="T140" s="8"/>
      <c r="U140" s="177">
        <f>IFERROR((S140-Q140)/S140,0)</f>
        <v>0</v>
      </c>
      <c r="V140" s="8"/>
      <c r="W140" s="178" t="e">
        <f>S140-Q140</f>
        <v>#REF!</v>
      </c>
    </row>
    <row r="141" spans="1:23" x14ac:dyDescent="0.2">
      <c r="G141" s="5"/>
      <c r="M141" s="5"/>
      <c r="S141" s="5"/>
    </row>
    <row r="148" spans="13:13" x14ac:dyDescent="0.2">
      <c r="M148" s="70"/>
    </row>
  </sheetData>
  <mergeCells count="1">
    <mergeCell ref="B2:C2"/>
  </mergeCells>
  <pageMargins left="0.7" right="0.7" top="0.75" bottom="0.75" header="0.3" footer="0.3"/>
  <pageSetup paperSize="9" scale="46" orientation="portrait" r:id="rId1"/>
  <customProperties>
    <customPr name="_pios_id" r:id="rId2"/>
  </customProperties>
  <ignoredErrors>
    <ignoredError sqref="E36:M114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E01AE068B0464CBB3B246A1F70B62B" ma:contentTypeVersion="16" ma:contentTypeDescription="Crear nuevo documento." ma:contentTypeScope="" ma:versionID="68bc3498b4529b3a24f2eafdae57730a">
  <xsd:schema xmlns:xsd="http://www.w3.org/2001/XMLSchema" xmlns:xs="http://www.w3.org/2001/XMLSchema" xmlns:p="http://schemas.microsoft.com/office/2006/metadata/properties" xmlns:ns3="53e23048-6444-4b19-80f2-d25c8d0b7b17" xmlns:ns4="6803e2ba-081c-4f6d-b4bc-1ea6540eca93" targetNamespace="http://schemas.microsoft.com/office/2006/metadata/properties" ma:root="true" ma:fieldsID="c717424b7783af640dbd8817312a60f0" ns3:_="" ns4:_="">
    <xsd:import namespace="53e23048-6444-4b19-80f2-d25c8d0b7b17"/>
    <xsd:import namespace="6803e2ba-081c-4f6d-b4bc-1ea6540ec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23048-6444-4b19-80f2-d25c8d0b7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e2ba-081c-4f6d-b4bc-1ea6540ec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e23048-6444-4b19-80f2-d25c8d0b7b17" xsi:nil="true"/>
  </documentManagement>
</p:properties>
</file>

<file path=customXml/itemProps1.xml><?xml version="1.0" encoding="utf-8"?>
<ds:datastoreItem xmlns:ds="http://schemas.openxmlformats.org/officeDocument/2006/customXml" ds:itemID="{12448FD1-9CFC-4071-AA7E-0198B0AF3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23048-6444-4b19-80f2-d25c8d0b7b17"/>
    <ds:schemaRef ds:uri="6803e2ba-081c-4f6d-b4bc-1ea6540ec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C588A-99A7-49D4-A0D7-25E27C3F4E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48CA18-E472-4971-B2B9-5C778AE6FB3E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53e23048-6444-4b19-80f2-d25c8d0b7b17"/>
    <ds:schemaRef ds:uri="6803e2ba-081c-4f6d-b4bc-1ea6540eca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1er Trim 2026</vt:lpstr>
      <vt:lpstr>Presentació SEC_Telefèric</vt:lpstr>
      <vt:lpstr>Presentació SEC_AMBici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Pressupost 2019 PSM v1.xlsx</vt:lpwstr>
  </property>
  <property fmtid="{D5CDD505-2E9C-101B-9397-08002B2CF9AE}" pid="3" name="ContentTypeId">
    <vt:lpwstr>0x01010036E01AE068B0464CBB3B246A1F70B62B</vt:lpwstr>
  </property>
</Properties>
</file>