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eguiments 2025\Seguiments Compte de Resultats\Portal Transparència\"/>
    </mc:Choice>
  </mc:AlternateContent>
  <xr:revisionPtr revIDLastSave="0" documentId="13_ncr:1_{03EF9AA5-40A6-4B00-961D-BA668A509AC2}" xr6:coauthVersionLast="47" xr6:coauthVersionMax="47" xr10:uidLastSave="{00000000-0000-0000-0000-000000000000}"/>
  <bookViews>
    <workbookView xWindow="28680" yWindow="-195" windowWidth="29040" windowHeight="15840" activeTab="3" xr2:uid="{3468A711-F9B9-4784-BEAA-21B3C3ED6194}"/>
  </bookViews>
  <sheets>
    <sheet name="1T" sheetId="1" r:id="rId1"/>
    <sheet name="2T" sheetId="2" r:id="rId2"/>
    <sheet name="3T" sheetId="3" r:id="rId3"/>
    <sheet name="4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'2T'!$B$2:$I$31</definedName>
    <definedName name="_xlnm.Print_Area" localSheetId="2">'3T'!$B$2:$I$31</definedName>
    <definedName name="_xlnm.Print_Area" localSheetId="3">'4T'!$B$2:$I$31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>#REF!</definedName>
    <definedName name="DATA1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>#REF!</definedName>
    <definedName name="DATA4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>#REF!</definedName>
    <definedName name="DATA8">#REF!</definedName>
    <definedName name="DATA9">#REF!</definedName>
    <definedName name="data90">[12]CRO!#REF!</definedName>
    <definedName name="data99">[14]CRO!#REF!</definedName>
    <definedName name="DATA999">[11]CRO!#REF!</definedName>
    <definedName name="Detalle_Estudios">#REF!</definedName>
    <definedName name="DF_GRID_1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>#REF!</definedName>
    <definedName name="DISP_BEI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>#REF!</definedName>
    <definedName name="EOAF">[17]Hoja1!#REF!</definedName>
    <definedName name="Explotació">#REF!</definedName>
    <definedName name="Explotaciómb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>#REF!</definedName>
    <definedName name="Finalmb">#REF!</definedName>
    <definedName name="Finaltb">#REF!</definedName>
    <definedName name="Finaltmb">#REF!</definedName>
    <definedName name="FM">'[19]PREFITXA - CONJUNT'!#REF!</definedName>
    <definedName name="Gastos_Estudis">#REF!</definedName>
    <definedName name="H_2">[15]INGRES!#REF!</definedName>
    <definedName name="H_5">[15]DESPESA2!#REF!</definedName>
    <definedName name="Hipotesis">#REF!</definedName>
    <definedName name="hitos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>'[8]hitos+carencia'!#REF!</definedName>
    <definedName name="Inversiones">#REF!</definedName>
    <definedName name="io">#REF!</definedName>
    <definedName name="j">#REF!</definedName>
    <definedName name="kk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>#REF!</definedName>
    <definedName name="ñ">'[8]hitos+carencia'!#REF!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>#REF!</definedName>
    <definedName name="RANGO20">'[8]Entradas+Pago  trenes'!$13:$59</definedName>
    <definedName name="RANGO2122">'[8]Entradas+Pago  trenes'!$65:$111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>#REF!</definedName>
    <definedName name="TEST0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>#REF!</definedName>
  </definedNames>
  <calcPr calcId="191029" concurrentManual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1" l="1"/>
  <c r="F32" i="1"/>
  <c r="H32" i="1"/>
  <c r="D11" i="1"/>
  <c r="D14" i="1"/>
  <c r="F11" i="1"/>
  <c r="F14" i="1"/>
  <c r="D21" i="1"/>
  <c r="F21" i="1"/>
  <c r="D23" i="1"/>
  <c r="D27" i="1"/>
  <c r="F23" i="1"/>
  <c r="F27" i="1"/>
  <c r="H34" i="2"/>
  <c r="H30" i="2"/>
  <c r="H29" i="2"/>
  <c r="H25" i="2"/>
  <c r="F21" i="2"/>
  <c r="D21" i="2"/>
  <c r="H20" i="2"/>
  <c r="H19" i="2"/>
  <c r="H18" i="2"/>
  <c r="H17" i="2"/>
  <c r="H16" i="2"/>
  <c r="D14" i="2"/>
  <c r="D23" i="2"/>
  <c r="D27" i="2"/>
  <c r="D32" i="2"/>
  <c r="H13" i="2"/>
  <c r="H12" i="2"/>
  <c r="H11" i="2"/>
  <c r="F11" i="2"/>
  <c r="F14" i="2"/>
  <c r="D11" i="2"/>
  <c r="H10" i="2"/>
  <c r="H9" i="2"/>
  <c r="H8" i="2"/>
  <c r="H30" i="1"/>
  <c r="H29" i="1"/>
  <c r="H21" i="2"/>
  <c r="H14" i="2"/>
  <c r="F23" i="2"/>
  <c r="H34" i="1"/>
  <c r="H27" i="1"/>
  <c r="H25" i="1"/>
  <c r="H23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F27" i="2"/>
  <c r="H23" i="2"/>
  <c r="H27" i="2"/>
  <c r="F32" i="2"/>
  <c r="H32" i="2"/>
</calcChain>
</file>

<file path=xl/sharedStrings.xml><?xml version="1.0" encoding="utf-8"?>
<sst xmlns="http://schemas.openxmlformats.org/spreadsheetml/2006/main" count="104" uniqueCount="29">
  <si>
    <t>TB, SA</t>
  </si>
  <si>
    <t>(En milers d'euros)</t>
  </si>
  <si>
    <t>Vendes Brutes</t>
  </si>
  <si>
    <t>Comissions i Ràpels</t>
  </si>
  <si>
    <t>Bossa ATM</t>
  </si>
  <si>
    <t>Vendes netes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</si>
  <si>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</si>
  <si>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</si>
  <si>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</si>
  <si>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</si>
  <si>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</si>
  <si>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</si>
  <si>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</si>
  <si>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</si>
  <si>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</si>
  <si>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</si>
  <si>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</si>
  <si>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RESULTAT NET TOTAL</t>
  </si>
  <si>
    <t>Inversions Totals</t>
  </si>
  <si>
    <t>Accessoris a l'explotació</t>
  </si>
  <si>
    <t>Tributs, Provisions i Altres</t>
  </si>
  <si>
    <t>COMPTE DE RESULTATS MARÇ 2025</t>
  </si>
  <si>
    <t>Pressupost 2025</t>
  </si>
  <si>
    <t>Dif. Real'25 / PPOST'25</t>
  </si>
  <si>
    <t>COMPTE DE RESULTATS JUNY 2025</t>
  </si>
  <si>
    <t>Despeses Financeres Sanejament</t>
  </si>
  <si>
    <t>Real 
2025</t>
  </si>
  <si>
    <t>COMPTE DE RESULTATS SETEMBRE 2025</t>
  </si>
  <si>
    <t>COMPTE DE RESULTATS DESEMBRE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</si>
</sst>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i/>
      <sz val="11"/>
      <color theme="1"/>
      <name val="Trebuchet MS"/>
      <family val="2"/>
    </font>
    <font>
      <sz val="11"/>
      <color rgb="FFFF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2" fillId="0" borderId="0" xfId="2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2" xfId="3" applyFont="1" applyBorder="1" applyAlignment="1">
      <alignment vertical="center"/>
    </xf>
    <xf numFmtId="0" fontId="3" fillId="0" borderId="0" xfId="2" applyFont="1" applyAlignment="1">
      <alignment vertical="center"/>
    </xf>
    <xf numFmtId="3" fontId="5" fillId="0" borderId="3" xfId="3" applyNumberFormat="1" applyFont="1" applyBorder="1" applyAlignment="1">
      <alignment vertical="center"/>
    </xf>
    <xf numFmtId="3" fontId="5" fillId="0" borderId="3" xfId="3" applyNumberFormat="1" applyFont="1" applyFill="1" applyBorder="1" applyAlignment="1">
      <alignment vertical="center"/>
    </xf>
    <xf numFmtId="0" fontId="5" fillId="0" borderId="4" xfId="3" applyFont="1" applyBorder="1" applyAlignment="1">
      <alignment vertical="center"/>
    </xf>
    <xf numFmtId="3" fontId="5" fillId="0" borderId="5" xfId="3" applyNumberFormat="1" applyFont="1" applyFill="1" applyBorder="1" applyAlignment="1">
      <alignment vertical="center"/>
    </xf>
    <xf numFmtId="0" fontId="5" fillId="0" borderId="6" xfId="3" applyFont="1" applyBorder="1" applyAlignment="1">
      <alignment vertical="center"/>
    </xf>
    <xf numFmtId="3" fontId="5" fillId="0" borderId="7" xfId="3" applyNumberFormat="1" applyFont="1" applyFill="1" applyBorder="1" applyAlignment="1">
      <alignment vertical="center"/>
    </xf>
    <xf numFmtId="0" fontId="6" fillId="0" borderId="8" xfId="3" applyFont="1" applyBorder="1" applyAlignment="1">
      <alignment vertical="center"/>
    </xf>
    <xf numFmtId="3" fontId="6" fillId="0" borderId="9" xfId="3" applyNumberFormat="1" applyFont="1" applyBorder="1" applyAlignment="1">
      <alignment vertical="center"/>
    </xf>
    <xf numFmtId="3" fontId="5" fillId="0" borderId="5" xfId="3" applyNumberFormat="1" applyFont="1" applyBorder="1" applyAlignment="1">
      <alignment vertical="center"/>
    </xf>
    <xf numFmtId="3" fontId="5" fillId="0" borderId="10" xfId="3" applyNumberFormat="1" applyFont="1" applyBorder="1" applyAlignment="1">
      <alignment vertical="center"/>
    </xf>
    <xf numFmtId="0" fontId="6" fillId="3" borderId="11" xfId="3" applyFont="1" applyFill="1" applyBorder="1" applyAlignment="1">
      <alignment vertical="center"/>
    </xf>
    <xf numFmtId="3" fontId="6" fillId="3" borderId="12" xfId="3" applyNumberFormat="1" applyFont="1" applyFill="1" applyBorder="1" applyAlignment="1">
      <alignment vertical="center"/>
    </xf>
    <xf numFmtId="0" fontId="5" fillId="0" borderId="13" xfId="3" applyFont="1" applyBorder="1" applyAlignment="1">
      <alignment vertical="center"/>
    </xf>
    <xf numFmtId="3" fontId="5" fillId="0" borderId="7" xfId="3" applyNumberFormat="1" applyFont="1" applyBorder="1" applyAlignment="1">
      <alignment vertical="center"/>
    </xf>
    <xf numFmtId="0" fontId="6" fillId="2" borderId="11" xfId="3" applyFont="1" applyFill="1" applyBorder="1" applyAlignment="1">
      <alignment vertical="center"/>
    </xf>
    <xf numFmtId="3" fontId="6" fillId="2" borderId="12" xfId="3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0" fontId="6" fillId="4" borderId="11" xfId="3" applyFont="1" applyFill="1" applyBorder="1" applyAlignment="1">
      <alignment vertical="center"/>
    </xf>
    <xf numFmtId="3" fontId="6" fillId="4" borderId="1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11" xfId="3" applyFont="1" applyBorder="1" applyAlignment="1">
      <alignment vertical="center"/>
    </xf>
    <xf numFmtId="3" fontId="6" fillId="0" borderId="1" xfId="3" applyNumberFormat="1" applyFont="1" applyBorder="1" applyAlignment="1">
      <alignment vertical="center"/>
    </xf>
    <xf numFmtId="3" fontId="5" fillId="0" borderId="0" xfId="3" applyNumberFormat="1" applyFont="1" applyAlignment="1">
      <alignment vertical="center"/>
    </xf>
    <xf numFmtId="3" fontId="6" fillId="0" borderId="0" xfId="3" applyNumberFormat="1" applyFont="1" applyFill="1" applyBorder="1" applyAlignment="1">
      <alignment vertical="center"/>
    </xf>
    <xf numFmtId="0" fontId="6" fillId="5" borderId="11" xfId="3" applyFont="1" applyFill="1" applyBorder="1" applyAlignment="1">
      <alignment vertical="center" wrapText="1"/>
    </xf>
    <xf numFmtId="3" fontId="6" fillId="5" borderId="1" xfId="4" applyNumberFormat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3" fillId="0" borderId="0" xfId="0" applyFont="1"/>
    <xf numFmtId="3" fontId="3" fillId="0" borderId="0" xfId="0" applyNumberFormat="1" applyFont="1"/>
    <xf numFmtId="0" fontId="2" fillId="0" borderId="0" xfId="0" applyFont="1"/>
    <xf numFmtId="3" fontId="6" fillId="2" borderId="1" xfId="3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Alignment="1">
      <alignment vertical="center"/>
    </xf>
    <xf numFmtId="3" fontId="5" fillId="0" borderId="14" xfId="3" applyNumberFormat="1" applyFont="1" applyBorder="1" applyAlignment="1">
      <alignment vertical="center"/>
    </xf>
    <xf numFmtId="3" fontId="5" fillId="0" borderId="15" xfId="3" applyNumberFormat="1" applyFont="1" applyBorder="1" applyAlignment="1">
      <alignment vertical="center"/>
    </xf>
    <xf numFmtId="0" fontId="5" fillId="0" borderId="8" xfId="3" applyFont="1" applyBorder="1" applyAlignment="1">
      <alignment vertical="center"/>
    </xf>
    <xf numFmtId="0" fontId="3" fillId="0" borderId="0" xfId="2" applyFont="1" applyFill="1" applyAlignment="1">
      <alignment vertical="center"/>
    </xf>
    <xf numFmtId="3" fontId="6" fillId="0" borderId="1" xfId="3" applyNumberFormat="1" applyFont="1" applyFill="1" applyBorder="1" applyAlignment="1">
      <alignment vertical="center"/>
    </xf>
    <xf numFmtId="3" fontId="5" fillId="0" borderId="15" xfId="3" applyNumberFormat="1" applyFont="1" applyFill="1" applyBorder="1" applyAlignment="1">
      <alignment vertical="center"/>
    </xf>
    <xf numFmtId="3" fontId="5" fillId="0" borderId="14" xfId="3" applyNumberFormat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166" fontId="3" fillId="0" borderId="0" xfId="0" applyNumberFormat="1" applyFont="1"/>
    <xf numFmtId="3" fontId="2" fillId="0" borderId="0" xfId="2" applyNumberFormat="1" applyFont="1" applyAlignment="1">
      <alignment vertical="center"/>
    </xf>
    <xf numFmtId="3" fontId="5" fillId="0" borderId="0" xfId="2" applyNumberFormat="1" applyFont="1" applyFill="1" applyAlignment="1">
      <alignment vertical="center"/>
    </xf>
    <xf numFmtId="3" fontId="3" fillId="0" borderId="0" xfId="2" applyNumberFormat="1" applyFont="1" applyFill="1" applyAlignment="1">
      <alignment vertical="center"/>
    </xf>
  </cellXfs>
  <cellStyles count="6">
    <cellStyle name="Normal" xfId="0" builtinId="0"/>
    <cellStyle name="Normal 10 2 2" xfId="2" xr:uid="{06ECEA64-2414-428D-82C8-151C45D9E23C}"/>
    <cellStyle name="Normal 10 2 4 5" xfId="5" xr:uid="{79A58AD2-175C-4DC9-8232-67EA18DCB6CD}"/>
    <cellStyle name="Normal 2 2 2" xfId="4" xr:uid="{0FA4D029-C097-4EED-86F0-4E961413108A}"/>
    <cellStyle name="Normal 6 2 3 9" xfId="3" xr:uid="{FEFF637F-B3E1-4C9A-A027-95D44513FAF8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6F16FEE5-4095-4D99-A85D-42A5F1479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0"/>
          <a:ext cx="657225" cy="6572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D2C27236-DB42-4264-AFBE-0A6DCB09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C7BBAFBA-892E-4635-A705-40443C177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4" name="1 Imagen">
          <a:extLst>
            <a:ext uri="{FF2B5EF4-FFF2-40B4-BE49-F238E27FC236}">
              <a16:creationId xmlns:a16="http://schemas.microsoft.com/office/drawing/2014/main" id="{C4553786-A9D9-4AF5-A820-26BC8A1A5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5" name="1 Imagen">
          <a:extLst>
            <a:ext uri="{FF2B5EF4-FFF2-40B4-BE49-F238E27FC236}">
              <a16:creationId xmlns:a16="http://schemas.microsoft.com/office/drawing/2014/main" id="{248CB3AD-CEB7-4C9B-BE69-E7F857796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87F6C41E-D11C-4990-9328-D85DF885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945E404A-4E1F-42BD-968F-0626A248E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4" name="1 Imagen">
          <a:extLst>
            <a:ext uri="{FF2B5EF4-FFF2-40B4-BE49-F238E27FC236}">
              <a16:creationId xmlns:a16="http://schemas.microsoft.com/office/drawing/2014/main" id="{9569A2D5-4747-41B8-840B-F2AEFEFBF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252191FF-019D-4798-AC17-14D11B92C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3" name="1 Imagen">
          <a:extLst>
            <a:ext uri="{FF2B5EF4-FFF2-40B4-BE49-F238E27FC236}">
              <a16:creationId xmlns:a16="http://schemas.microsoft.com/office/drawing/2014/main" id="{9B5D0CBC-59D1-4290-8678-2BF470879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657225" cy="657225"/>
    <xdr:pic>
      <xdr:nvPicPr>
        <xdr:cNvPr id="4" name="1 Imagen">
          <a:extLst>
            <a:ext uri="{FF2B5EF4-FFF2-40B4-BE49-F238E27FC236}">
              <a16:creationId xmlns:a16="http://schemas.microsoft.com/office/drawing/2014/main" id="{3584D89A-4C82-4DC1-98D6-C108512EC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657225" cy="6572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F596-B390-4ED7-9BEB-F65B783149C2}">
  <sheetPr>
    <pageSetUpPr fitToPage="1"/>
  </sheetPr>
  <dimension ref="B3:K34"/>
  <sheetViews>
    <sheetView showGridLines="0" workbookViewId="0">
      <pane xSplit="3" ySplit="7" topLeftCell="D17" activePane="bottomRight" state="frozen"/>
      <selection pane="topRight" activeCell="D1" sqref="D1"/>
      <selection pane="bottomLeft" activeCell="A6" sqref="A6"/>
      <selection pane="bottomRight" activeCell="J26" sqref="J26"/>
    </sheetView>
  </sheetViews>
  <sheetFormatPr defaultColWidth="11.42578125" defaultRowHeight="16.5" x14ac:dyDescent="0.3"/>
  <cols>
    <col min="1" max="1" width="2.85546875" style="35" customWidth="1"/>
    <col min="2" max="2" width="46.42578125" style="35" bestFit="1" customWidth="1"/>
    <col min="3" max="3" width="2.28515625" style="35" customWidth="1"/>
    <col min="4" max="4" width="14.28515625" style="35" customWidth="1"/>
    <col min="5" max="5" width="2.28515625" style="35" customWidth="1"/>
    <col min="6" max="6" width="14.28515625" style="35" customWidth="1"/>
    <col min="7" max="7" width="2.28515625" style="35" customWidth="1"/>
    <col min="8" max="8" width="14.28515625" style="35" customWidth="1"/>
    <col min="9" max="16384" width="11.42578125" style="35"/>
  </cols>
  <sheetData>
    <row r="3" spans="2:8" x14ac:dyDescent="0.3">
      <c r="B3" s="34" t="s">
        <v>0</v>
      </c>
      <c r="C3" s="4"/>
      <c r="D3" s="2"/>
      <c r="E3" s="4"/>
      <c r="F3" s="2"/>
      <c r="G3" s="4"/>
      <c r="H3" s="4"/>
    </row>
    <row r="4" spans="2:8" x14ac:dyDescent="0.3">
      <c r="B4" s="33" t="s">
        <v>21</v>
      </c>
      <c r="C4" s="4"/>
      <c r="D4" s="2"/>
      <c r="E4" s="4"/>
      <c r="F4" s="2"/>
      <c r="G4" s="4"/>
      <c r="H4" s="4"/>
    </row>
    <row r="5" spans="2:8" ht="17.25" thickBot="1" x14ac:dyDescent="0.35">
      <c r="B5" s="33"/>
      <c r="C5" s="2"/>
      <c r="D5" s="2"/>
      <c r="E5" s="2"/>
      <c r="F5" s="2"/>
      <c r="G5" s="2"/>
      <c r="H5" s="4"/>
    </row>
    <row r="6" spans="2:8" ht="30" customHeight="1" thickBot="1" x14ac:dyDescent="0.35">
      <c r="B6" s="34" t="s">
        <v>1</v>
      </c>
      <c r="C6" s="4"/>
      <c r="D6" s="38" t="s">
        <v>22</v>
      </c>
      <c r="E6" s="4"/>
      <c r="F6" s="38" t="s">
        <v>26</v>
      </c>
      <c r="G6" s="4"/>
      <c r="H6" s="38" t="s">
        <v>23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37206.300450000002</v>
      </c>
      <c r="E8" s="4"/>
      <c r="F8" s="5">
        <v>27277.234290000008</v>
      </c>
      <c r="G8" s="4"/>
      <c r="H8" s="6">
        <f>+F8-D8</f>
        <v>-9929.0661599999949</v>
      </c>
    </row>
    <row r="9" spans="2:8" x14ac:dyDescent="0.3">
      <c r="B9" s="7" t="s">
        <v>3</v>
      </c>
      <c r="C9" s="4"/>
      <c r="D9" s="8">
        <v>-2921.0896199999997</v>
      </c>
      <c r="E9" s="4"/>
      <c r="F9" s="8">
        <v>-3929.8323499999997</v>
      </c>
      <c r="G9" s="4"/>
      <c r="H9" s="8">
        <f t="shared" ref="H9:H34" si="0">+F9-D9</f>
        <v>-1008.7427299999999</v>
      </c>
    </row>
    <row r="10" spans="2:8" x14ac:dyDescent="0.3">
      <c r="B10" s="9" t="s">
        <v>4</v>
      </c>
      <c r="C10" s="4"/>
      <c r="D10" s="10">
        <v>0</v>
      </c>
      <c r="E10" s="4"/>
      <c r="F10" s="10">
        <v>1650.3580900000002</v>
      </c>
      <c r="G10" s="4"/>
      <c r="H10" s="10">
        <f t="shared" si="0"/>
        <v>1650.3580900000002</v>
      </c>
    </row>
    <row r="11" spans="2:8" x14ac:dyDescent="0.3">
      <c r="B11" s="11" t="s">
        <v>5</v>
      </c>
      <c r="C11" s="4"/>
      <c r="D11" s="12">
        <f>+D8+D9+D10</f>
        <v>34285.210830000004</v>
      </c>
      <c r="E11" s="4"/>
      <c r="F11" s="12">
        <f>+F8+F9+F10</f>
        <v>24997.760030000009</v>
      </c>
      <c r="G11" s="4"/>
      <c r="H11" s="12">
        <f t="shared" si="0"/>
        <v>-9287.4507999999951</v>
      </c>
    </row>
    <row r="12" spans="2:8" x14ac:dyDescent="0.3">
      <c r="B12" s="7" t="s">
        <v>19</v>
      </c>
      <c r="C12" s="1"/>
      <c r="D12" s="13">
        <v>1910.33122</v>
      </c>
      <c r="E12" s="1"/>
      <c r="F12" s="13">
        <v>2945.9886200000001</v>
      </c>
      <c r="G12" s="1"/>
      <c r="H12" s="13">
        <f t="shared" si="0"/>
        <v>1035.6574000000001</v>
      </c>
    </row>
    <row r="13" spans="2:8" x14ac:dyDescent="0.3">
      <c r="B13" s="9" t="s">
        <v>6</v>
      </c>
      <c r="C13" s="1"/>
      <c r="D13" s="14">
        <v>1191.4584600000001</v>
      </c>
      <c r="E13" s="1"/>
      <c r="F13" s="14">
        <v>1189.14345</v>
      </c>
      <c r="G13" s="1"/>
      <c r="H13" s="14">
        <f t="shared" si="0"/>
        <v>-2.3150100000000293</v>
      </c>
    </row>
    <row r="14" spans="2:8" ht="17.25" thickBot="1" x14ac:dyDescent="0.35">
      <c r="B14" s="15" t="s">
        <v>7</v>
      </c>
      <c r="C14" s="4"/>
      <c r="D14" s="16">
        <f>+D11+D12+D13</f>
        <v>37387.000510000005</v>
      </c>
      <c r="E14" s="4"/>
      <c r="F14" s="16">
        <f>+F11+F12+F13</f>
        <v>29132.892100000008</v>
      </c>
      <c r="G14" s="4"/>
      <c r="H14" s="16">
        <f t="shared" si="0"/>
        <v>-8254.1084099999971</v>
      </c>
    </row>
    <row r="15" spans="2:8" ht="17.25" thickBot="1" x14ac:dyDescent="0.35">
      <c r="B15" s="21"/>
      <c r="C15" s="4"/>
      <c r="D15" s="22"/>
      <c r="E15" s="4"/>
      <c r="F15" s="39"/>
      <c r="G15" s="4"/>
      <c r="H15" s="22"/>
    </row>
    <row r="16" spans="2:8" x14ac:dyDescent="0.3">
      <c r="B16" s="3" t="s">
        <v>8</v>
      </c>
      <c r="C16" s="4"/>
      <c r="D16" s="5">
        <v>-3487.7471400000004</v>
      </c>
      <c r="E16" s="4"/>
      <c r="F16" s="5">
        <v>-3950.5681499999996</v>
      </c>
      <c r="G16" s="4"/>
      <c r="H16" s="6">
        <f t="shared" si="0"/>
        <v>-462.82100999999921</v>
      </c>
    </row>
    <row r="17" spans="2:11" x14ac:dyDescent="0.3">
      <c r="B17" s="7" t="s">
        <v>9</v>
      </c>
      <c r="C17" s="4"/>
      <c r="D17" s="13">
        <v>-6345.8488800000005</v>
      </c>
      <c r="E17" s="4"/>
      <c r="F17" s="13">
        <v>-6586.6172399999996</v>
      </c>
      <c r="G17" s="4"/>
      <c r="H17" s="8">
        <f t="shared" si="0"/>
        <v>-240.76835999999912</v>
      </c>
    </row>
    <row r="18" spans="2:11" x14ac:dyDescent="0.3">
      <c r="B18" s="17" t="s">
        <v>10</v>
      </c>
      <c r="C18" s="4"/>
      <c r="D18" s="18">
        <v>-77753.767810000005</v>
      </c>
      <c r="E18" s="4"/>
      <c r="F18" s="18">
        <v>-76118.955130000017</v>
      </c>
      <c r="G18" s="4"/>
      <c r="H18" s="10">
        <f t="shared" si="0"/>
        <v>1634.8126799999882</v>
      </c>
      <c r="K18" s="36"/>
    </row>
    <row r="19" spans="2:11" x14ac:dyDescent="0.3">
      <c r="B19" s="7" t="s">
        <v>11</v>
      </c>
      <c r="C19" s="4"/>
      <c r="D19" s="13">
        <v>-13594.145399999998</v>
      </c>
      <c r="E19" s="4"/>
      <c r="F19" s="13">
        <v>-12032.250619999999</v>
      </c>
      <c r="G19" s="4"/>
      <c r="H19" s="8">
        <f t="shared" si="0"/>
        <v>1561.8947799999987</v>
      </c>
    </row>
    <row r="20" spans="2:11" x14ac:dyDescent="0.3">
      <c r="B20" s="7" t="s">
        <v>20</v>
      </c>
      <c r="C20" s="4"/>
      <c r="D20" s="13">
        <v>-231.04232999999999</v>
      </c>
      <c r="E20" s="4"/>
      <c r="F20" s="13">
        <v>-105.19354000000001</v>
      </c>
      <c r="G20" s="4"/>
      <c r="H20" s="8">
        <f t="shared" si="0"/>
        <v>125.84878999999998</v>
      </c>
    </row>
    <row r="21" spans="2:11" ht="17.25" thickBot="1" x14ac:dyDescent="0.35">
      <c r="B21" s="19" t="s">
        <v>12</v>
      </c>
      <c r="C21" s="4"/>
      <c r="D21" s="20">
        <f>+D16+D17+D18+D19+D20</f>
        <v>-101412.55155999999</v>
      </c>
      <c r="E21" s="4"/>
      <c r="F21" s="20">
        <f>+F16+F17+F18+F19+F20</f>
        <v>-98793.584680000014</v>
      </c>
      <c r="G21" s="4"/>
      <c r="H21" s="20">
        <f t="shared" si="0"/>
        <v>2618.9668799999781</v>
      </c>
    </row>
    <row r="22" spans="2:11" ht="17.25" thickBot="1" x14ac:dyDescent="0.35">
      <c r="B22" s="21"/>
      <c r="C22" s="4"/>
      <c r="D22" s="22"/>
      <c r="E22" s="4"/>
      <c r="F22" s="23"/>
      <c r="G22" s="4"/>
      <c r="H22" s="22"/>
    </row>
    <row r="23" spans="2:11" ht="17.25" thickBot="1" x14ac:dyDescent="0.35">
      <c r="B23" s="24" t="s">
        <v>13</v>
      </c>
      <c r="C23" s="4"/>
      <c r="D23" s="25">
        <f>+D14+D21</f>
        <v>-64025.551049999987</v>
      </c>
      <c r="E23" s="4"/>
      <c r="F23" s="25">
        <f>+F14+F21</f>
        <v>-69660.692580000003</v>
      </c>
      <c r="G23" s="4"/>
      <c r="H23" s="25">
        <f t="shared" si="0"/>
        <v>-5635.1415300000153</v>
      </c>
    </row>
    <row r="24" spans="2:11" x14ac:dyDescent="0.3">
      <c r="B24" s="21"/>
      <c r="C24" s="4"/>
      <c r="D24" s="22"/>
      <c r="E24" s="4"/>
      <c r="F24" s="22"/>
      <c r="G24" s="4"/>
      <c r="H24" s="22"/>
    </row>
    <row r="25" spans="2:11" ht="17.25" thickBot="1" x14ac:dyDescent="0.35">
      <c r="B25" s="19" t="s">
        <v>14</v>
      </c>
      <c r="C25" s="4"/>
      <c r="D25" s="20">
        <v>-3976.4694100000015</v>
      </c>
      <c r="E25" s="4"/>
      <c r="F25" s="20">
        <v>-3415.9666800000014</v>
      </c>
      <c r="G25" s="4"/>
      <c r="H25" s="20">
        <f t="shared" si="0"/>
        <v>560.50273000000016</v>
      </c>
    </row>
    <row r="26" spans="2:11" ht="17.25" thickBot="1" x14ac:dyDescent="0.35">
      <c r="B26" s="26"/>
      <c r="C26" s="4"/>
      <c r="D26" s="22"/>
      <c r="E26" s="4"/>
      <c r="F26" s="22"/>
      <c r="G26" s="4"/>
      <c r="H26" s="22"/>
    </row>
    <row r="27" spans="2:11" ht="17.25" thickBot="1" x14ac:dyDescent="0.35">
      <c r="B27" s="27" t="s">
        <v>15</v>
      </c>
      <c r="C27" s="4"/>
      <c r="D27" s="28">
        <f>+D23+D25</f>
        <v>-68002.020459999985</v>
      </c>
      <c r="E27" s="4"/>
      <c r="F27" s="28">
        <f>+F23+F25</f>
        <v>-73076.65926</v>
      </c>
      <c r="G27" s="4"/>
      <c r="H27" s="28">
        <f t="shared" si="0"/>
        <v>-5074.6388000000152</v>
      </c>
    </row>
    <row r="28" spans="2:11" ht="17.25" thickBot="1" x14ac:dyDescent="0.35">
      <c r="B28" s="21"/>
      <c r="C28" s="4"/>
      <c r="D28" s="29"/>
      <c r="E28" s="4"/>
      <c r="F28" s="29"/>
      <c r="G28" s="4"/>
      <c r="H28" s="29"/>
    </row>
    <row r="29" spans="2:11" s="37" customFormat="1" x14ac:dyDescent="0.3">
      <c r="B29" s="42" t="s">
        <v>16</v>
      </c>
      <c r="C29" s="4"/>
      <c r="D29" s="41">
        <v>-1883.8266000000001</v>
      </c>
      <c r="E29" s="4"/>
      <c r="F29" s="41">
        <v>-1407.2198100000001</v>
      </c>
      <c r="G29" s="4"/>
      <c r="H29" s="41">
        <f>+F29-D29</f>
        <v>476.60679000000005</v>
      </c>
    </row>
    <row r="30" spans="2:11" s="37" customFormat="1" ht="17.25" thickBot="1" x14ac:dyDescent="0.35">
      <c r="B30" s="9" t="s">
        <v>25</v>
      </c>
      <c r="C30" s="4"/>
      <c r="D30" s="40">
        <v>0</v>
      </c>
      <c r="E30" s="4"/>
      <c r="F30" s="40">
        <v>0</v>
      </c>
      <c r="G30" s="4"/>
      <c r="H30" s="40">
        <f>+F30-D30</f>
        <v>0</v>
      </c>
    </row>
    <row r="31" spans="2:11" ht="17.25" thickBot="1" x14ac:dyDescent="0.35">
      <c r="B31" s="26"/>
      <c r="C31" s="4"/>
      <c r="D31" s="30"/>
      <c r="E31" s="4"/>
      <c r="F31" s="30"/>
      <c r="G31" s="4"/>
      <c r="H31" s="30"/>
    </row>
    <row r="32" spans="2:11" ht="17.25" thickBot="1" x14ac:dyDescent="0.35">
      <c r="B32" s="31" t="s">
        <v>17</v>
      </c>
      <c r="C32" s="4"/>
      <c r="D32" s="32">
        <f>+D27+D29+D30</f>
        <v>-69885.847059999986</v>
      </c>
      <c r="E32" s="4"/>
      <c r="F32" s="32">
        <f>+F27+F29+F30</f>
        <v>-74483.879069999995</v>
      </c>
      <c r="G32" s="4"/>
      <c r="H32" s="32">
        <f t="shared" si="0"/>
        <v>-4598.0320100000099</v>
      </c>
    </row>
    <row r="33" spans="2:8" ht="17.25" thickBot="1" x14ac:dyDescent="0.35"/>
    <row r="34" spans="2:8" ht="17.25" thickBot="1" x14ac:dyDescent="0.35">
      <c r="B34" s="27" t="s">
        <v>18</v>
      </c>
      <c r="C34" s="4"/>
      <c r="D34" s="28">
        <v>-7832.1504240000004</v>
      </c>
      <c r="E34" s="4"/>
      <c r="F34" s="28">
        <v>-8038.2063399999997</v>
      </c>
      <c r="G34" s="4"/>
      <c r="H34" s="28">
        <f t="shared" si="0"/>
        <v>-206.05591599999934</v>
      </c>
    </row>
  </sheetData>
  <pageMargins left="0.7" right="0.7" top="0.75" bottom="0.75" header="0.3" footer="0.3"/>
  <pageSetup paperSize="9" scale="96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C94B-B71A-4824-A167-A113B19AFDB5}">
  <sheetPr>
    <pageSetUpPr fitToPage="1"/>
  </sheetPr>
  <dimension ref="B2:K34"/>
  <sheetViews>
    <sheetView showGridLines="0" zoomScaleNormal="100" workbookViewId="0">
      <pane xSplit="3" ySplit="7" topLeftCell="D17" activePane="bottomRight" state="frozen"/>
      <selection pane="topRight" activeCell="D1" sqref="D1"/>
      <selection pane="bottomLeft" activeCell="A8" sqref="A8"/>
      <selection pane="bottomRight" activeCell="F34" sqref="F34"/>
    </sheetView>
  </sheetViews>
  <sheetFormatPr defaultColWidth="11.42578125" defaultRowHeight="16.5" x14ac:dyDescent="0.3"/>
  <cols>
    <col min="1" max="1" width="2.85546875" style="35" customWidth="1"/>
    <col min="2" max="2" width="46.42578125" style="35" bestFit="1" customWidth="1"/>
    <col min="3" max="3" width="2.28515625" style="35" customWidth="1"/>
    <col min="4" max="4" width="14.28515625" style="35" customWidth="1"/>
    <col min="5" max="5" width="2.28515625" style="35" customWidth="1"/>
    <col min="6" max="6" width="14.28515625" style="35" customWidth="1"/>
    <col min="7" max="7" width="2.28515625" style="35" customWidth="1"/>
    <col min="8" max="8" width="14.28515625" style="35" customWidth="1"/>
    <col min="9" max="16384" width="11.42578125" style="35"/>
  </cols>
  <sheetData>
    <row r="2" spans="2:8" ht="17.25" customHeight="1" x14ac:dyDescent="0.3"/>
    <row r="3" spans="2:8" x14ac:dyDescent="0.3">
      <c r="B3" s="34" t="s">
        <v>0</v>
      </c>
      <c r="C3" s="4"/>
      <c r="D3" s="2"/>
      <c r="E3" s="4"/>
      <c r="F3" s="2"/>
      <c r="G3" s="4"/>
      <c r="H3" s="4"/>
    </row>
    <row r="4" spans="2:8" x14ac:dyDescent="0.3">
      <c r="B4" s="33" t="s">
        <v>24</v>
      </c>
      <c r="C4" s="4"/>
      <c r="D4" s="2"/>
      <c r="E4" s="4"/>
      <c r="F4" s="2"/>
      <c r="G4" s="4"/>
      <c r="H4" s="4"/>
    </row>
    <row r="5" spans="2:8" ht="17.25" thickBot="1" x14ac:dyDescent="0.35">
      <c r="B5" s="33"/>
      <c r="C5" s="2"/>
      <c r="D5" s="2"/>
      <c r="E5" s="2"/>
      <c r="F5" s="2"/>
      <c r="G5" s="2"/>
      <c r="H5" s="4"/>
    </row>
    <row r="6" spans="2:8" ht="30" customHeight="1" thickBot="1" x14ac:dyDescent="0.35">
      <c r="B6" s="34" t="s">
        <v>1</v>
      </c>
      <c r="C6" s="4"/>
      <c r="D6" s="38" t="s">
        <v>22</v>
      </c>
      <c r="E6" s="4"/>
      <c r="F6" s="38" t="s">
        <v>26</v>
      </c>
      <c r="G6" s="4"/>
      <c r="H6" s="38" t="s">
        <v>23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80082.21063999999</v>
      </c>
      <c r="E8" s="4"/>
      <c r="F8" s="5">
        <v>61293.969670000013</v>
      </c>
      <c r="G8" s="4"/>
      <c r="H8" s="6">
        <f>+F8-D8</f>
        <v>-18788.240969999977</v>
      </c>
    </row>
    <row r="9" spans="2:8" x14ac:dyDescent="0.3">
      <c r="B9" s="7" t="s">
        <v>3</v>
      </c>
      <c r="C9" s="4"/>
      <c r="D9" s="8">
        <v>-6915.0030499999993</v>
      </c>
      <c r="E9" s="4"/>
      <c r="F9" s="8">
        <v>-8294.74604</v>
      </c>
      <c r="G9" s="4"/>
      <c r="H9" s="8">
        <f t="shared" ref="H9:H34" si="0">+F9-D9</f>
        <v>-1379.7429900000006</v>
      </c>
    </row>
    <row r="10" spans="2:8" x14ac:dyDescent="0.3">
      <c r="B10" s="9" t="s">
        <v>4</v>
      </c>
      <c r="C10" s="4"/>
      <c r="D10" s="10">
        <v>775</v>
      </c>
      <c r="E10" s="4"/>
      <c r="F10" s="10">
        <v>3363.4182900000001</v>
      </c>
      <c r="G10" s="4"/>
      <c r="H10" s="10">
        <f t="shared" si="0"/>
        <v>2588.4182900000001</v>
      </c>
    </row>
    <row r="11" spans="2:8" x14ac:dyDescent="0.3">
      <c r="B11" s="11" t="s">
        <v>5</v>
      </c>
      <c r="C11" s="4"/>
      <c r="D11" s="12">
        <f>+D8+D9+D10</f>
        <v>73942.207589999991</v>
      </c>
      <c r="E11" s="4"/>
      <c r="F11" s="12">
        <f>+F8+F9+F10</f>
        <v>56362.641920000016</v>
      </c>
      <c r="G11" s="4"/>
      <c r="H11" s="12">
        <f t="shared" si="0"/>
        <v>-17579.565669999974</v>
      </c>
    </row>
    <row r="12" spans="2:8" x14ac:dyDescent="0.3">
      <c r="B12" s="7" t="s">
        <v>19</v>
      </c>
      <c r="C12" s="1"/>
      <c r="D12" s="13">
        <v>3915.4610400000001</v>
      </c>
      <c r="E12" s="1"/>
      <c r="F12" s="13">
        <v>5801.6780399999998</v>
      </c>
      <c r="G12" s="1"/>
      <c r="H12" s="13">
        <f t="shared" si="0"/>
        <v>1886.2169999999996</v>
      </c>
    </row>
    <row r="13" spans="2:8" x14ac:dyDescent="0.3">
      <c r="B13" s="9" t="s">
        <v>6</v>
      </c>
      <c r="C13" s="1"/>
      <c r="D13" s="14">
        <v>2382.9169200000001</v>
      </c>
      <c r="E13" s="1"/>
      <c r="F13" s="14">
        <v>2378.2869000000001</v>
      </c>
      <c r="G13" s="1"/>
      <c r="H13" s="14">
        <f t="shared" si="0"/>
        <v>-4.6300200000000586</v>
      </c>
    </row>
    <row r="14" spans="2:8" ht="17.25" thickBot="1" x14ac:dyDescent="0.35">
      <c r="B14" s="15" t="s">
        <v>7</v>
      </c>
      <c r="C14" s="4"/>
      <c r="D14" s="16">
        <f>+D11+D12+D13</f>
        <v>80240.585549999989</v>
      </c>
      <c r="E14" s="4"/>
      <c r="F14" s="16">
        <f>+F11+F12+F13</f>
        <v>64542.606860000014</v>
      </c>
      <c r="G14" s="4"/>
      <c r="H14" s="16">
        <f t="shared" si="0"/>
        <v>-15697.978689999974</v>
      </c>
    </row>
    <row r="15" spans="2:8" ht="17.25" thickBot="1" x14ac:dyDescent="0.35">
      <c r="B15" s="21"/>
      <c r="C15" s="4"/>
      <c r="D15" s="22"/>
      <c r="E15" s="4"/>
      <c r="F15" s="39"/>
      <c r="G15" s="4"/>
      <c r="H15" s="22"/>
    </row>
    <row r="16" spans="2:8" x14ac:dyDescent="0.3">
      <c r="B16" s="3" t="s">
        <v>8</v>
      </c>
      <c r="C16" s="4"/>
      <c r="D16" s="5">
        <v>-7048.7123599999995</v>
      </c>
      <c r="E16" s="4"/>
      <c r="F16" s="5">
        <v>-7861.4476100000002</v>
      </c>
      <c r="G16" s="4"/>
      <c r="H16" s="6">
        <f t="shared" si="0"/>
        <v>-812.73525000000063</v>
      </c>
    </row>
    <row r="17" spans="2:11" x14ac:dyDescent="0.3">
      <c r="B17" s="7" t="s">
        <v>9</v>
      </c>
      <c r="C17" s="4"/>
      <c r="D17" s="13">
        <v>-13266.619560000001</v>
      </c>
      <c r="E17" s="4"/>
      <c r="F17" s="13">
        <v>-11686.3905</v>
      </c>
      <c r="G17" s="4"/>
      <c r="H17" s="8">
        <f t="shared" si="0"/>
        <v>1580.2290600000015</v>
      </c>
    </row>
    <row r="18" spans="2:11" x14ac:dyDescent="0.3">
      <c r="B18" s="17" t="s">
        <v>10</v>
      </c>
      <c r="C18" s="4"/>
      <c r="D18" s="18">
        <v>-157361.84020000001</v>
      </c>
      <c r="E18" s="4"/>
      <c r="F18" s="18">
        <v>-154619.24185999998</v>
      </c>
      <c r="G18" s="4"/>
      <c r="H18" s="10">
        <f t="shared" si="0"/>
        <v>2742.5983400000259</v>
      </c>
      <c r="K18" s="36"/>
    </row>
    <row r="19" spans="2:11" x14ac:dyDescent="0.3">
      <c r="B19" s="7" t="s">
        <v>11</v>
      </c>
      <c r="C19" s="4"/>
      <c r="D19" s="13">
        <v>-27719.014699999996</v>
      </c>
      <c r="E19" s="4"/>
      <c r="F19" s="13">
        <v>-24092.250030000003</v>
      </c>
      <c r="G19" s="4"/>
      <c r="H19" s="8">
        <f t="shared" si="0"/>
        <v>3626.7646699999932</v>
      </c>
    </row>
    <row r="20" spans="2:11" x14ac:dyDescent="0.3">
      <c r="B20" s="7" t="s">
        <v>20</v>
      </c>
      <c r="C20" s="4"/>
      <c r="D20" s="13">
        <v>-371.52215999999999</v>
      </c>
      <c r="E20" s="4"/>
      <c r="F20" s="13">
        <v>-579.56680000000006</v>
      </c>
      <c r="G20" s="4"/>
      <c r="H20" s="8">
        <f t="shared" si="0"/>
        <v>-208.04464000000007</v>
      </c>
    </row>
    <row r="21" spans="2:11" ht="17.25" thickBot="1" x14ac:dyDescent="0.35">
      <c r="B21" s="19" t="s">
        <v>12</v>
      </c>
      <c r="C21" s="4"/>
      <c r="D21" s="20">
        <f>+D16+D17+D18+D19+D20</f>
        <v>-205767.70898</v>
      </c>
      <c r="E21" s="4"/>
      <c r="F21" s="20">
        <f>+F16+F17+F18+F19+F20</f>
        <v>-198838.89679999999</v>
      </c>
      <c r="G21" s="4"/>
      <c r="H21" s="20">
        <f t="shared" si="0"/>
        <v>6928.8121800000081</v>
      </c>
    </row>
    <row r="22" spans="2:11" ht="17.25" thickBot="1" x14ac:dyDescent="0.35">
      <c r="B22" s="21"/>
      <c r="C22" s="4"/>
      <c r="D22" s="22"/>
      <c r="E22" s="4"/>
      <c r="F22" s="23"/>
      <c r="G22" s="4"/>
      <c r="H22" s="22"/>
    </row>
    <row r="23" spans="2:11" ht="17.25" thickBot="1" x14ac:dyDescent="0.35">
      <c r="B23" s="24" t="s">
        <v>13</v>
      </c>
      <c r="C23" s="4"/>
      <c r="D23" s="25">
        <f>+D14+D21</f>
        <v>-125527.12343000001</v>
      </c>
      <c r="E23" s="4"/>
      <c r="F23" s="25">
        <f>+F14+F21</f>
        <v>-134296.28993999999</v>
      </c>
      <c r="G23" s="4"/>
      <c r="H23" s="25">
        <f t="shared" si="0"/>
        <v>-8769.1665099999809</v>
      </c>
    </row>
    <row r="24" spans="2:11" x14ac:dyDescent="0.3">
      <c r="B24" s="21"/>
      <c r="C24" s="4"/>
      <c r="D24" s="22"/>
      <c r="E24" s="4"/>
      <c r="F24" s="22"/>
      <c r="G24" s="4"/>
      <c r="H24" s="22"/>
    </row>
    <row r="25" spans="2:11" ht="17.25" thickBot="1" x14ac:dyDescent="0.35">
      <c r="B25" s="19" t="s">
        <v>14</v>
      </c>
      <c r="C25" s="4"/>
      <c r="D25" s="20">
        <v>-8219.4425499999979</v>
      </c>
      <c r="E25" s="4"/>
      <c r="F25" s="20">
        <v>-6930.2442200000023</v>
      </c>
      <c r="G25" s="4"/>
      <c r="H25" s="20">
        <f t="shared" si="0"/>
        <v>1289.1983299999956</v>
      </c>
    </row>
    <row r="26" spans="2:11" ht="17.25" thickBot="1" x14ac:dyDescent="0.35">
      <c r="B26" s="26"/>
      <c r="C26" s="4"/>
      <c r="D26" s="22"/>
      <c r="E26" s="4"/>
      <c r="F26" s="22"/>
      <c r="G26" s="4"/>
      <c r="H26" s="22"/>
    </row>
    <row r="27" spans="2:11" ht="17.25" thickBot="1" x14ac:dyDescent="0.35">
      <c r="B27" s="27" t="s">
        <v>15</v>
      </c>
      <c r="C27" s="4"/>
      <c r="D27" s="28">
        <f>+D23+D25</f>
        <v>-133746.56598000001</v>
      </c>
      <c r="E27" s="4"/>
      <c r="F27" s="28">
        <f>+F23+F25</f>
        <v>-141226.53415999998</v>
      </c>
      <c r="G27" s="4"/>
      <c r="H27" s="28">
        <f t="shared" si="0"/>
        <v>-7479.9681799999671</v>
      </c>
    </row>
    <row r="28" spans="2:11" ht="17.25" thickBot="1" x14ac:dyDescent="0.35">
      <c r="B28" s="21"/>
      <c r="C28" s="4"/>
      <c r="D28" s="29"/>
      <c r="E28" s="4"/>
      <c r="F28" s="29"/>
      <c r="G28" s="4"/>
      <c r="H28" s="29"/>
    </row>
    <row r="29" spans="2:11" s="37" customFormat="1" x14ac:dyDescent="0.3">
      <c r="B29" s="42" t="s">
        <v>16</v>
      </c>
      <c r="C29" s="4"/>
      <c r="D29" s="41">
        <v>-3767.6532000000002</v>
      </c>
      <c r="E29" s="4"/>
      <c r="F29" s="41">
        <v>-2852.3330599999999</v>
      </c>
      <c r="G29" s="4"/>
      <c r="H29" s="41">
        <f>+F29-D29</f>
        <v>915.32014000000026</v>
      </c>
    </row>
    <row r="30" spans="2:11" ht="17.25" thickBot="1" x14ac:dyDescent="0.35">
      <c r="B30" s="9" t="s">
        <v>25</v>
      </c>
      <c r="C30" s="4"/>
      <c r="D30" s="40">
        <v>0</v>
      </c>
      <c r="E30" s="4"/>
      <c r="F30" s="40">
        <v>0</v>
      </c>
      <c r="G30" s="4"/>
      <c r="H30" s="40">
        <f>+F30-D30</f>
        <v>0</v>
      </c>
    </row>
    <row r="31" spans="2:11" ht="17.25" thickBot="1" x14ac:dyDescent="0.35">
      <c r="B31" s="26"/>
      <c r="C31" s="4"/>
      <c r="D31" s="30"/>
      <c r="E31" s="4"/>
      <c r="F31" s="30"/>
      <c r="G31" s="4"/>
      <c r="H31" s="30"/>
    </row>
    <row r="32" spans="2:11" ht="17.25" thickBot="1" x14ac:dyDescent="0.35">
      <c r="B32" s="31" t="s">
        <v>17</v>
      </c>
      <c r="C32" s="4"/>
      <c r="D32" s="32">
        <f>+D27+D29+D30</f>
        <v>-137514.21918000001</v>
      </c>
      <c r="E32" s="4"/>
      <c r="F32" s="32">
        <f>+F27+F29+F30</f>
        <v>-144078.86721999999</v>
      </c>
      <c r="G32" s="4"/>
      <c r="H32" s="32">
        <f t="shared" si="0"/>
        <v>-6564.6480399999709</v>
      </c>
    </row>
    <row r="33" spans="2:8" ht="17.25" thickBot="1" x14ac:dyDescent="0.35"/>
    <row r="34" spans="2:8" ht="17.25" thickBot="1" x14ac:dyDescent="0.35">
      <c r="B34" s="27" t="s">
        <v>18</v>
      </c>
      <c r="C34" s="4"/>
      <c r="D34" s="28">
        <v>-15130.980628666668</v>
      </c>
      <c r="E34" s="4"/>
      <c r="F34" s="28">
        <v>-16248.20672</v>
      </c>
      <c r="G34" s="4"/>
      <c r="H34" s="28">
        <f t="shared" si="0"/>
        <v>-1117.2260913333321</v>
      </c>
    </row>
  </sheetData>
  <pageMargins left="0.59" right="0.54" top="0.75" bottom="0.75" header="0.3" footer="0.3"/>
  <pageSetup paperSize="9" scale="97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01277-D40A-4FE5-B203-153C79FAF09E}">
  <sheetPr>
    <pageSetUpPr fitToPage="1"/>
  </sheetPr>
  <dimension ref="B2:K34"/>
  <sheetViews>
    <sheetView showGridLines="0" zoomScaleNormal="100" workbookViewId="0">
      <pane xSplit="3" ySplit="7" topLeftCell="D17" activePane="bottomRight" state="frozen"/>
      <selection pane="topRight" activeCell="D1" sqref="D1"/>
      <selection pane="bottomLeft" activeCell="A8" sqref="A8"/>
      <selection pane="bottomRight" activeCell="N29" sqref="N29"/>
    </sheetView>
  </sheetViews>
  <sheetFormatPr defaultColWidth="11.42578125" defaultRowHeight="16.5" x14ac:dyDescent="0.3"/>
  <cols>
    <col min="1" max="1" width="2.85546875" style="35" customWidth="1"/>
    <col min="2" max="2" width="46.42578125" style="35" bestFit="1" customWidth="1"/>
    <col min="3" max="3" width="2.28515625" style="35" customWidth="1"/>
    <col min="4" max="4" width="14.28515625" style="35" customWidth="1"/>
    <col min="5" max="5" width="2.28515625" style="35" customWidth="1"/>
    <col min="6" max="6" width="14.28515625" style="35" customWidth="1"/>
    <col min="7" max="7" width="2.28515625" style="35" customWidth="1"/>
    <col min="8" max="8" width="14.28515625" style="35" customWidth="1"/>
    <col min="9" max="16384" width="11.42578125" style="35"/>
  </cols>
  <sheetData>
    <row r="2" spans="2:8" ht="17.25" customHeight="1" x14ac:dyDescent="0.3"/>
    <row r="3" spans="2:8" x14ac:dyDescent="0.3">
      <c r="B3" s="34" t="s">
        <v>0</v>
      </c>
      <c r="C3" s="4"/>
      <c r="D3" s="2"/>
      <c r="E3" s="4"/>
      <c r="F3" s="2"/>
      <c r="G3" s="4"/>
      <c r="H3" s="4"/>
    </row>
    <row r="4" spans="2:8" x14ac:dyDescent="0.3">
      <c r="B4" s="33" t="s">
        <v>27</v>
      </c>
      <c r="C4" s="4"/>
      <c r="D4" s="2"/>
      <c r="E4" s="4"/>
      <c r="F4" s="2"/>
      <c r="G4" s="4"/>
      <c r="H4" s="4"/>
    </row>
    <row r="5" spans="2:8" ht="17.25" thickBot="1" x14ac:dyDescent="0.35">
      <c r="B5" s="33"/>
      <c r="C5" s="2"/>
      <c r="D5" s="2"/>
      <c r="E5" s="2"/>
      <c r="F5" s="2"/>
      <c r="G5" s="2"/>
      <c r="H5" s="4"/>
    </row>
    <row r="6" spans="2:8" ht="30" customHeight="1" thickBot="1" x14ac:dyDescent="0.35">
      <c r="B6" s="34" t="s">
        <v>1</v>
      </c>
      <c r="C6" s="4"/>
      <c r="D6" s="38" t="s">
        <v>22</v>
      </c>
      <c r="E6" s="4"/>
      <c r="F6" s="38" t="s">
        <v>26</v>
      </c>
      <c r="G6" s="4"/>
      <c r="H6" s="38" t="s">
        <v>23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123087.10896</v>
      </c>
      <c r="E8" s="4"/>
      <c r="F8" s="5">
        <v>93912.204849999995</v>
      </c>
      <c r="G8" s="4"/>
      <c r="H8" s="6">
        <v>-29174.904110000003</v>
      </c>
    </row>
    <row r="9" spans="2:8" x14ac:dyDescent="0.3">
      <c r="B9" s="7" t="s">
        <v>3</v>
      </c>
      <c r="C9" s="4"/>
      <c r="D9" s="8">
        <v>-11152.060089999999</v>
      </c>
      <c r="E9" s="4"/>
      <c r="F9" s="8">
        <v>-12318.606559999997</v>
      </c>
      <c r="G9" s="4"/>
      <c r="H9" s="8">
        <v>-1166.5464699999975</v>
      </c>
    </row>
    <row r="10" spans="2:8" x14ac:dyDescent="0.3">
      <c r="B10" s="9" t="s">
        <v>4</v>
      </c>
      <c r="C10" s="4"/>
      <c r="D10" s="10">
        <v>1162.5</v>
      </c>
      <c r="E10" s="4"/>
      <c r="F10" s="10">
        <v>5767.4321399999999</v>
      </c>
      <c r="G10" s="4"/>
      <c r="H10" s="10">
        <v>4604.9321399999999</v>
      </c>
    </row>
    <row r="11" spans="2:8" x14ac:dyDescent="0.3">
      <c r="B11" s="11" t="s">
        <v>5</v>
      </c>
      <c r="C11" s="4"/>
      <c r="D11" s="12">
        <v>113097.54887</v>
      </c>
      <c r="E11" s="4"/>
      <c r="F11" s="12">
        <v>87361.030429999999</v>
      </c>
      <c r="G11" s="4"/>
      <c r="H11" s="12">
        <v>-25736.51844</v>
      </c>
    </row>
    <row r="12" spans="2:8" x14ac:dyDescent="0.3">
      <c r="B12" s="7" t="s">
        <v>19</v>
      </c>
      <c r="C12" s="1"/>
      <c r="D12" s="13">
        <v>5921.0337900000004</v>
      </c>
      <c r="E12" s="1"/>
      <c r="F12" s="13">
        <v>8398.4690899999969</v>
      </c>
      <c r="G12" s="1"/>
      <c r="H12" s="13">
        <v>2477.4352999999965</v>
      </c>
    </row>
    <row r="13" spans="2:8" x14ac:dyDescent="0.3">
      <c r="B13" s="9" t="s">
        <v>6</v>
      </c>
      <c r="C13" s="1"/>
      <c r="D13" s="14">
        <v>3574.37538</v>
      </c>
      <c r="E13" s="1"/>
      <c r="F13" s="14">
        <v>3567.4303500000001</v>
      </c>
      <c r="G13" s="1"/>
      <c r="H13" s="14">
        <v>-6.9450299999998606</v>
      </c>
    </row>
    <row r="14" spans="2:8" ht="17.25" thickBot="1" x14ac:dyDescent="0.35">
      <c r="B14" s="15" t="s">
        <v>7</v>
      </c>
      <c r="C14" s="4"/>
      <c r="D14" s="16">
        <v>122592.95804</v>
      </c>
      <c r="E14" s="4"/>
      <c r="F14" s="16">
        <v>99326.929869999993</v>
      </c>
      <c r="G14" s="4"/>
      <c r="H14" s="16">
        <v>-23266.028170000005</v>
      </c>
    </row>
    <row r="15" spans="2:8" ht="17.25" thickBot="1" x14ac:dyDescent="0.35">
      <c r="B15" s="21"/>
      <c r="C15" s="4"/>
      <c r="D15" s="22"/>
      <c r="E15" s="4"/>
      <c r="F15" s="39"/>
      <c r="G15" s="4"/>
      <c r="H15" s="22"/>
    </row>
    <row r="16" spans="2:8" x14ac:dyDescent="0.3">
      <c r="B16" s="3" t="s">
        <v>8</v>
      </c>
      <c r="C16" s="4"/>
      <c r="D16" s="5">
        <v>-10536.298419999999</v>
      </c>
      <c r="E16" s="4"/>
      <c r="F16" s="5">
        <v>-12280.281959999998</v>
      </c>
      <c r="G16" s="4"/>
      <c r="H16" s="6">
        <v>-1743.9835399999993</v>
      </c>
    </row>
    <row r="17" spans="2:11" x14ac:dyDescent="0.3">
      <c r="B17" s="7" t="s">
        <v>9</v>
      </c>
      <c r="C17" s="4"/>
      <c r="D17" s="13">
        <v>-20631.333599999998</v>
      </c>
      <c r="E17" s="4"/>
      <c r="F17" s="13">
        <v>-17053.006229999999</v>
      </c>
      <c r="G17" s="4"/>
      <c r="H17" s="8">
        <v>3578.3273699999991</v>
      </c>
    </row>
    <row r="18" spans="2:11" x14ac:dyDescent="0.3">
      <c r="B18" s="17" t="s">
        <v>10</v>
      </c>
      <c r="C18" s="4"/>
      <c r="D18" s="18">
        <v>-237445.77397000001</v>
      </c>
      <c r="E18" s="4"/>
      <c r="F18" s="18">
        <v>-243820.94438999999</v>
      </c>
      <c r="G18" s="4"/>
      <c r="H18" s="10">
        <v>-6375.1704200000004</v>
      </c>
      <c r="K18" s="36"/>
    </row>
    <row r="19" spans="2:11" x14ac:dyDescent="0.3">
      <c r="B19" s="7" t="s">
        <v>11</v>
      </c>
      <c r="C19" s="4"/>
      <c r="D19" s="13">
        <v>-42333.619650000001</v>
      </c>
      <c r="E19" s="4"/>
      <c r="F19" s="13">
        <v>-36808.277870000005</v>
      </c>
      <c r="G19" s="4"/>
      <c r="H19" s="8">
        <v>5525.3417799999952</v>
      </c>
    </row>
    <row r="20" spans="2:11" x14ac:dyDescent="0.3">
      <c r="B20" s="7" t="s">
        <v>20</v>
      </c>
      <c r="C20" s="4"/>
      <c r="D20" s="13">
        <v>-421.43948999999998</v>
      </c>
      <c r="E20" s="4"/>
      <c r="F20" s="13">
        <v>-1666.79475</v>
      </c>
      <c r="G20" s="4"/>
      <c r="H20" s="8">
        <v>-1245.35526</v>
      </c>
    </row>
    <row r="21" spans="2:11" ht="17.25" thickBot="1" x14ac:dyDescent="0.35">
      <c r="B21" s="19" t="s">
        <v>12</v>
      </c>
      <c r="C21" s="4"/>
      <c r="D21" s="20">
        <v>-311368.46513000003</v>
      </c>
      <c r="E21" s="4"/>
      <c r="F21" s="20">
        <v>-311629.3052</v>
      </c>
      <c r="G21" s="4"/>
      <c r="H21" s="20">
        <v>-260.84007000000003</v>
      </c>
    </row>
    <row r="22" spans="2:11" ht="17.25" thickBot="1" x14ac:dyDescent="0.35">
      <c r="B22" s="21"/>
      <c r="C22" s="4"/>
      <c r="D22" s="22"/>
      <c r="E22" s="4"/>
      <c r="F22" s="23"/>
      <c r="G22" s="4"/>
      <c r="H22" s="22"/>
    </row>
    <row r="23" spans="2:11" ht="17.25" thickBot="1" x14ac:dyDescent="0.35">
      <c r="B23" s="24" t="s">
        <v>13</v>
      </c>
      <c r="C23" s="4"/>
      <c r="D23" s="25">
        <v>-188775.50709000003</v>
      </c>
      <c r="E23" s="4"/>
      <c r="F23" s="25">
        <v>-212302.37533000001</v>
      </c>
      <c r="G23" s="4"/>
      <c r="H23" s="25">
        <v>-23526.86824</v>
      </c>
    </row>
    <row r="24" spans="2:11" x14ac:dyDescent="0.3">
      <c r="B24" s="21"/>
      <c r="C24" s="4"/>
      <c r="D24" s="22"/>
      <c r="E24" s="4"/>
      <c r="F24" s="22"/>
      <c r="G24" s="4"/>
      <c r="H24" s="22"/>
    </row>
    <row r="25" spans="2:11" ht="17.25" thickBot="1" x14ac:dyDescent="0.35">
      <c r="B25" s="19" t="s">
        <v>14</v>
      </c>
      <c r="C25" s="4"/>
      <c r="D25" s="20">
        <v>-12700.326650000003</v>
      </c>
      <c r="E25" s="4"/>
      <c r="F25" s="20">
        <v>-10473.439749999998</v>
      </c>
      <c r="G25" s="4"/>
      <c r="H25" s="20">
        <v>2226.886900000005</v>
      </c>
    </row>
    <row r="26" spans="2:11" ht="17.25" thickBot="1" x14ac:dyDescent="0.35">
      <c r="B26" s="26"/>
      <c r="C26" s="4"/>
      <c r="D26" s="22"/>
      <c r="E26" s="4"/>
      <c r="F26" s="22"/>
      <c r="G26" s="4"/>
      <c r="H26" s="22"/>
    </row>
    <row r="27" spans="2:11" ht="17.25" thickBot="1" x14ac:dyDescent="0.35">
      <c r="B27" s="27" t="s">
        <v>15</v>
      </c>
      <c r="C27" s="4"/>
      <c r="D27" s="28">
        <v>-201475.83374000003</v>
      </c>
      <c r="E27" s="4"/>
      <c r="F27" s="28">
        <v>-222775.81508</v>
      </c>
      <c r="G27" s="4"/>
      <c r="H27" s="28">
        <v>-21299.981339999969</v>
      </c>
    </row>
    <row r="28" spans="2:11" ht="17.25" thickBot="1" x14ac:dyDescent="0.35">
      <c r="B28" s="21"/>
      <c r="C28" s="4"/>
      <c r="D28" s="29"/>
      <c r="E28" s="4"/>
      <c r="F28" s="29"/>
      <c r="G28" s="4"/>
      <c r="H28" s="29"/>
    </row>
    <row r="29" spans="2:11" s="37" customFormat="1" x14ac:dyDescent="0.3">
      <c r="B29" s="42" t="s">
        <v>16</v>
      </c>
      <c r="C29" s="4"/>
      <c r="D29" s="45">
        <v>-5651.4798000000001</v>
      </c>
      <c r="E29" s="43"/>
      <c r="F29" s="45">
        <v>-4147.5147699999998</v>
      </c>
      <c r="G29" s="43"/>
      <c r="H29" s="45">
        <v>1503.9650300000003</v>
      </c>
    </row>
    <row r="30" spans="2:11" ht="17.25" thickBot="1" x14ac:dyDescent="0.35">
      <c r="B30" s="9" t="s">
        <v>25</v>
      </c>
      <c r="C30" s="4"/>
      <c r="D30" s="46">
        <v>0</v>
      </c>
      <c r="E30" s="43"/>
      <c r="F30" s="46">
        <v>0</v>
      </c>
      <c r="G30" s="43"/>
      <c r="H30" s="46">
        <v>0</v>
      </c>
    </row>
    <row r="31" spans="2:11" ht="17.25" thickBot="1" x14ac:dyDescent="0.35">
      <c r="B31" s="26"/>
      <c r="C31" s="4"/>
      <c r="D31" s="30"/>
      <c r="E31" s="4"/>
      <c r="F31" s="30"/>
      <c r="G31" s="4"/>
      <c r="H31" s="30"/>
    </row>
    <row r="32" spans="2:11" ht="17.25" thickBot="1" x14ac:dyDescent="0.35">
      <c r="B32" s="31" t="s">
        <v>17</v>
      </c>
      <c r="C32" s="4"/>
      <c r="D32" s="32">
        <v>-207127.31354000003</v>
      </c>
      <c r="E32" s="22"/>
      <c r="F32" s="32">
        <v>-226923.32985000001</v>
      </c>
      <c r="G32" s="4"/>
      <c r="H32" s="32">
        <v>-19796.016309999977</v>
      </c>
    </row>
    <row r="33" spans="2:8" ht="17.25" thickBot="1" x14ac:dyDescent="0.35"/>
    <row r="34" spans="2:8" ht="17.25" thickBot="1" x14ac:dyDescent="0.35">
      <c r="B34" s="27" t="s">
        <v>18</v>
      </c>
      <c r="C34" s="4"/>
      <c r="D34" s="44">
        <v>-33408.248540000001</v>
      </c>
      <c r="E34" s="43"/>
      <c r="F34" s="44">
        <v>-22057.132420000002</v>
      </c>
      <c r="G34" s="43"/>
      <c r="H34" s="44">
        <v>11351.116119999999</v>
      </c>
    </row>
  </sheetData>
  <pageMargins left="0.59" right="0.54" top="0.75" bottom="0.75" header="0.3" footer="0.3"/>
  <pageSetup paperSize="9" scale="97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EF239-9CFA-45AB-8789-1FCDBACE5642}">
  <sheetPr>
    <pageSetUpPr fitToPage="1"/>
  </sheetPr>
  <dimension ref="B2:K34"/>
  <sheetViews>
    <sheetView showGridLines="0" tabSelected="1" zoomScaleNormal="100" workbookViewId="0">
      <pane xSplit="3" ySplit="7" topLeftCell="D17" activePane="bottomRight" state="frozen"/>
      <selection pane="topRight" activeCell="D1" sqref="D1"/>
      <selection pane="bottomLeft" activeCell="A8" sqref="A8"/>
      <selection pane="bottomRight" activeCell="I38" sqref="I38"/>
    </sheetView>
  </sheetViews>
  <sheetFormatPr defaultColWidth="11.42578125" defaultRowHeight="16.5" x14ac:dyDescent="0.3"/>
  <cols>
    <col min="1" max="1" width="2.85546875" style="35" customWidth="1"/>
    <col min="2" max="2" width="46.42578125" style="35" bestFit="1" customWidth="1"/>
    <col min="3" max="3" width="2.28515625" style="35" customWidth="1"/>
    <col min="4" max="4" width="14.28515625" style="35" customWidth="1"/>
    <col min="5" max="5" width="2.28515625" style="35" customWidth="1"/>
    <col min="6" max="6" width="14.28515625" style="35" customWidth="1"/>
    <col min="7" max="7" width="2.28515625" style="35" customWidth="1"/>
    <col min="8" max="8" width="14.28515625" style="35" customWidth="1"/>
    <col min="9" max="16384" width="11.42578125" style="35"/>
  </cols>
  <sheetData>
    <row r="2" spans="2:8" ht="17.25" customHeight="1" x14ac:dyDescent="0.3"/>
    <row r="3" spans="2:8" x14ac:dyDescent="0.3">
      <c r="B3" s="34" t="s">
        <v>0</v>
      </c>
      <c r="C3" s="4"/>
      <c r="D3" s="2"/>
      <c r="E3" s="4"/>
      <c r="F3" s="2"/>
      <c r="G3" s="4"/>
      <c r="H3" s="4"/>
    </row>
    <row r="4" spans="2:8" x14ac:dyDescent="0.3">
      <c r="B4" s="33" t="s">
        <v>28</v>
      </c>
      <c r="C4" s="4"/>
      <c r="D4" s="2"/>
      <c r="E4" s="4"/>
      <c r="F4" s="2"/>
      <c r="G4" s="4"/>
      <c r="H4" s="4"/>
    </row>
    <row r="5" spans="2:8" ht="17.25" thickBot="1" x14ac:dyDescent="0.35">
      <c r="B5" s="33"/>
      <c r="C5" s="2"/>
      <c r="D5" s="2"/>
      <c r="E5" s="2"/>
      <c r="F5" s="2"/>
      <c r="G5" s="2"/>
      <c r="H5" s="4"/>
    </row>
    <row r="6" spans="2:8" ht="30" customHeight="1" thickBot="1" x14ac:dyDescent="0.35">
      <c r="B6" s="34" t="s">
        <v>1</v>
      </c>
      <c r="C6" s="4"/>
      <c r="D6" s="38" t="s">
        <v>22</v>
      </c>
      <c r="E6" s="4"/>
      <c r="F6" s="38" t="s">
        <v>26</v>
      </c>
      <c r="G6" s="4"/>
      <c r="H6" s="38" t="s">
        <v>23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172434.03960000002</v>
      </c>
      <c r="E8" s="22"/>
      <c r="F8" s="5">
        <v>221565.21488000001</v>
      </c>
      <c r="G8" s="22"/>
      <c r="H8" s="6">
        <v>49131.175279999996</v>
      </c>
    </row>
    <row r="9" spans="2:8" x14ac:dyDescent="0.3">
      <c r="B9" s="7" t="s">
        <v>3</v>
      </c>
      <c r="C9" s="4"/>
      <c r="D9" s="8">
        <v>-14460.527050000001</v>
      </c>
      <c r="E9" s="22"/>
      <c r="F9" s="8">
        <v>-15369.101479999999</v>
      </c>
      <c r="G9" s="22"/>
      <c r="H9" s="8">
        <v>-908.57442999999876</v>
      </c>
    </row>
    <row r="10" spans="2:8" x14ac:dyDescent="0.3">
      <c r="B10" s="9" t="s">
        <v>4</v>
      </c>
      <c r="C10" s="4"/>
      <c r="D10" s="10">
        <v>1550</v>
      </c>
      <c r="E10" s="22"/>
      <c r="F10" s="10">
        <v>7042.4973600000003</v>
      </c>
      <c r="G10" s="22"/>
      <c r="H10" s="10">
        <v>5492.4973600000003</v>
      </c>
    </row>
    <row r="11" spans="2:8" x14ac:dyDescent="0.3">
      <c r="B11" s="11" t="s">
        <v>5</v>
      </c>
      <c r="C11" s="4"/>
      <c r="D11" s="12">
        <v>159523.51255000001</v>
      </c>
      <c r="E11" s="22"/>
      <c r="F11" s="12">
        <v>213238.61076000001</v>
      </c>
      <c r="G11" s="22"/>
      <c r="H11" s="12">
        <v>53715.098209999996</v>
      </c>
    </row>
    <row r="12" spans="2:8" x14ac:dyDescent="0.3">
      <c r="B12" s="7" t="s">
        <v>19</v>
      </c>
      <c r="C12" s="1"/>
      <c r="D12" s="13">
        <v>7733.3208299999997</v>
      </c>
      <c r="E12" s="49"/>
      <c r="F12" s="13">
        <v>11791.704109999999</v>
      </c>
      <c r="G12" s="49"/>
      <c r="H12" s="13">
        <v>4058.3832799999991</v>
      </c>
    </row>
    <row r="13" spans="2:8" x14ac:dyDescent="0.3">
      <c r="B13" s="9" t="s">
        <v>6</v>
      </c>
      <c r="C13" s="1"/>
      <c r="D13" s="14">
        <v>4765.8338400000002</v>
      </c>
      <c r="E13" s="49"/>
      <c r="F13" s="14">
        <v>4791.1196200000004</v>
      </c>
      <c r="G13" s="49"/>
      <c r="H13" s="14">
        <v>25.285780000000159</v>
      </c>
    </row>
    <row r="14" spans="2:8" ht="17.25" thickBot="1" x14ac:dyDescent="0.35">
      <c r="B14" s="15" t="s">
        <v>7</v>
      </c>
      <c r="C14" s="4"/>
      <c r="D14" s="16">
        <v>172022.66722</v>
      </c>
      <c r="E14" s="22"/>
      <c r="F14" s="16">
        <v>229821.43449000001</v>
      </c>
      <c r="G14" s="22"/>
      <c r="H14" s="16">
        <v>57798.767270000011</v>
      </c>
    </row>
    <row r="15" spans="2:8" ht="17.25" thickBot="1" x14ac:dyDescent="0.35">
      <c r="B15" s="21"/>
      <c r="C15" s="4"/>
      <c r="D15" s="22"/>
      <c r="E15" s="22"/>
      <c r="F15" s="50"/>
      <c r="G15" s="22"/>
      <c r="H15" s="22"/>
    </row>
    <row r="16" spans="2:8" x14ac:dyDescent="0.3">
      <c r="B16" s="3" t="s">
        <v>8</v>
      </c>
      <c r="C16" s="4"/>
      <c r="D16" s="5">
        <v>-14076.140860000001</v>
      </c>
      <c r="E16" s="22"/>
      <c r="F16" s="5">
        <v>-16541.96804</v>
      </c>
      <c r="G16" s="22"/>
      <c r="H16" s="6">
        <v>-2465.8271799999984</v>
      </c>
    </row>
    <row r="17" spans="2:11" x14ac:dyDescent="0.3">
      <c r="B17" s="7" t="s">
        <v>9</v>
      </c>
      <c r="C17" s="4"/>
      <c r="D17" s="13">
        <v>-27254.89561</v>
      </c>
      <c r="E17" s="22"/>
      <c r="F17" s="13">
        <v>-22192.255010000001</v>
      </c>
      <c r="G17" s="22"/>
      <c r="H17" s="8">
        <v>5062.6405999999988</v>
      </c>
    </row>
    <row r="18" spans="2:11" x14ac:dyDescent="0.3">
      <c r="B18" s="17" t="s">
        <v>10</v>
      </c>
      <c r="C18" s="4"/>
      <c r="D18" s="18">
        <v>-323697.95504999999</v>
      </c>
      <c r="E18" s="22"/>
      <c r="F18" s="18">
        <v>-329001.95918000001</v>
      </c>
      <c r="G18" s="22"/>
      <c r="H18" s="10">
        <v>-5304.0041300000157</v>
      </c>
      <c r="K18" s="36"/>
    </row>
    <row r="19" spans="2:11" x14ac:dyDescent="0.3">
      <c r="B19" s="7" t="s">
        <v>11</v>
      </c>
      <c r="C19" s="4"/>
      <c r="D19" s="13">
        <v>-56332.442599999995</v>
      </c>
      <c r="E19" s="22"/>
      <c r="F19" s="13">
        <v>-51500.059829999991</v>
      </c>
      <c r="G19" s="22"/>
      <c r="H19" s="8">
        <v>4832.3827700000038</v>
      </c>
    </row>
    <row r="20" spans="2:11" x14ac:dyDescent="0.3">
      <c r="B20" s="7" t="s">
        <v>20</v>
      </c>
      <c r="C20" s="4"/>
      <c r="D20" s="13">
        <v>-702.37317000000007</v>
      </c>
      <c r="E20" s="22"/>
      <c r="F20" s="13">
        <v>-4295.4435700000004</v>
      </c>
      <c r="G20" s="22"/>
      <c r="H20" s="8">
        <v>-3593.0704000000005</v>
      </c>
    </row>
    <row r="21" spans="2:11" ht="17.25" thickBot="1" x14ac:dyDescent="0.35">
      <c r="B21" s="19" t="s">
        <v>12</v>
      </c>
      <c r="C21" s="4"/>
      <c r="D21" s="20">
        <v>-422063.80728999997</v>
      </c>
      <c r="E21" s="22"/>
      <c r="F21" s="20">
        <v>-423531.68563000002</v>
      </c>
      <c r="G21" s="22"/>
      <c r="H21" s="20">
        <v>-1467.8783400000539</v>
      </c>
    </row>
    <row r="22" spans="2:11" ht="17.25" thickBot="1" x14ac:dyDescent="0.35">
      <c r="B22" s="21"/>
      <c r="C22" s="4"/>
      <c r="D22" s="22"/>
      <c r="E22" s="22"/>
      <c r="F22" s="22"/>
      <c r="G22" s="22"/>
      <c r="H22" s="22"/>
    </row>
    <row r="23" spans="2:11" ht="17.25" thickBot="1" x14ac:dyDescent="0.35">
      <c r="B23" s="24" t="s">
        <v>13</v>
      </c>
      <c r="C23" s="4"/>
      <c r="D23" s="25">
        <v>-250041.14006999996</v>
      </c>
      <c r="E23" s="22"/>
      <c r="F23" s="25">
        <v>-193710.25114000001</v>
      </c>
      <c r="G23" s="22"/>
      <c r="H23" s="25">
        <v>56330.888929999957</v>
      </c>
    </row>
    <row r="24" spans="2:11" x14ac:dyDescent="0.3">
      <c r="B24" s="21"/>
      <c r="C24" s="4"/>
      <c r="D24" s="22"/>
      <c r="E24" s="22"/>
      <c r="F24" s="22"/>
      <c r="G24" s="22"/>
      <c r="H24" s="22"/>
    </row>
    <row r="25" spans="2:11" ht="17.25" thickBot="1" x14ac:dyDescent="0.35">
      <c r="B25" s="19" t="s">
        <v>14</v>
      </c>
      <c r="C25" s="4"/>
      <c r="D25" s="20">
        <v>-17180.123220000001</v>
      </c>
      <c r="E25" s="22"/>
      <c r="F25" s="20">
        <v>-14889.119500000001</v>
      </c>
      <c r="G25" s="22"/>
      <c r="H25" s="20">
        <v>2291.0037200000006</v>
      </c>
    </row>
    <row r="26" spans="2:11" ht="17.25" thickBot="1" x14ac:dyDescent="0.35">
      <c r="B26" s="26"/>
      <c r="C26" s="4"/>
      <c r="D26" s="22"/>
      <c r="E26" s="22"/>
      <c r="F26" s="22"/>
      <c r="G26" s="22"/>
      <c r="H26" s="22"/>
    </row>
    <row r="27" spans="2:11" ht="17.25" thickBot="1" x14ac:dyDescent="0.35">
      <c r="B27" s="27" t="s">
        <v>15</v>
      </c>
      <c r="C27" s="4"/>
      <c r="D27" s="28">
        <v>-267221.26328999997</v>
      </c>
      <c r="E27" s="22"/>
      <c r="F27" s="28">
        <v>-208599.37064000001</v>
      </c>
      <c r="G27" s="22"/>
      <c r="H27" s="28">
        <v>58621.892649999965</v>
      </c>
    </row>
    <row r="28" spans="2:11" ht="17.25" thickBot="1" x14ac:dyDescent="0.35">
      <c r="B28" s="21"/>
      <c r="C28" s="4"/>
      <c r="D28" s="29"/>
      <c r="E28" s="22"/>
      <c r="F28" s="29"/>
      <c r="G28" s="22"/>
      <c r="H28" s="29"/>
    </row>
    <row r="29" spans="2:11" s="37" customFormat="1" x14ac:dyDescent="0.3">
      <c r="B29" s="42" t="s">
        <v>16</v>
      </c>
      <c r="C29" s="4"/>
      <c r="D29" s="45">
        <v>-6386.0988799999996</v>
      </c>
      <c r="E29" s="51"/>
      <c r="F29" s="45">
        <v>-4277.2427400000006</v>
      </c>
      <c r="G29" s="51"/>
      <c r="H29" s="45">
        <v>2108.856139999999</v>
      </c>
    </row>
    <row r="30" spans="2:11" ht="17.25" thickBot="1" x14ac:dyDescent="0.35">
      <c r="B30" s="9" t="s">
        <v>25</v>
      </c>
      <c r="C30" s="4"/>
      <c r="D30" s="46">
        <v>0</v>
      </c>
      <c r="E30" s="51"/>
      <c r="F30" s="46">
        <v>0</v>
      </c>
      <c r="G30" s="51"/>
      <c r="H30" s="46">
        <v>0</v>
      </c>
    </row>
    <row r="31" spans="2:11" ht="17.25" thickBot="1" x14ac:dyDescent="0.35">
      <c r="B31" s="26"/>
      <c r="C31" s="4"/>
      <c r="D31" s="30"/>
      <c r="E31" s="22"/>
      <c r="F31" s="30"/>
      <c r="G31" s="22"/>
      <c r="H31" s="30"/>
    </row>
    <row r="32" spans="2:11" ht="17.25" thickBot="1" x14ac:dyDescent="0.35">
      <c r="B32" s="31" t="s">
        <v>17</v>
      </c>
      <c r="C32" s="4"/>
      <c r="D32" s="32">
        <v>-273607.36216999998</v>
      </c>
      <c r="E32" s="22"/>
      <c r="F32" s="32">
        <v>-212876.61338</v>
      </c>
      <c r="G32" s="22"/>
      <c r="H32" s="32">
        <v>60730.748789999983</v>
      </c>
    </row>
    <row r="33" spans="2:8" ht="17.25" thickBot="1" x14ac:dyDescent="0.35">
      <c r="D33" s="48"/>
      <c r="E33" s="48"/>
      <c r="F33" s="48"/>
      <c r="G33" s="48"/>
      <c r="H33" s="48"/>
    </row>
    <row r="34" spans="2:8" ht="17.25" thickBot="1" x14ac:dyDescent="0.35">
      <c r="B34" s="27" t="s">
        <v>18</v>
      </c>
      <c r="C34" s="4"/>
      <c r="D34" s="44">
        <v>-89598.522119999994</v>
      </c>
      <c r="E34" s="47"/>
      <c r="F34" s="44">
        <v>-40001.763200000001</v>
      </c>
      <c r="G34" s="47"/>
      <c r="H34" s="44">
        <v>49596.758919999993</v>
      </c>
    </row>
  </sheetData>
  <pageMargins left="0.59" right="0.54" top="0.75" bottom="0.75" header="0.3" footer="0.3"/>
  <pageSetup paperSize="9" scale="97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3</vt:i4>
      </vt:variant>
    </vt:vector>
  </HeadingPairs>
  <TitlesOfParts>
    <vt:vector size="7" baseType="lpstr">
      <vt:lpstr>1T</vt:lpstr>
      <vt:lpstr>2T</vt:lpstr>
      <vt:lpstr>3T</vt:lpstr>
      <vt:lpstr>4T</vt:lpstr>
      <vt:lpstr>'2T'!Àrea_d'impressió</vt:lpstr>
      <vt:lpstr>'3T'!Àrea_d'impressió</vt:lpstr>
      <vt:lpstr>'4T'!Àrea_d'impressió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Santateresa i Gomez, Sergi</cp:lastModifiedBy>
  <cp:lastPrinted>2022-10-21T09:19:41Z</cp:lastPrinted>
  <dcterms:created xsi:type="dcterms:W3CDTF">2022-10-21T08:10:02Z</dcterms:created>
  <dcterms:modified xsi:type="dcterms:W3CDTF">2026-05-11T12:10:16Z</dcterms:modified>
</cp:coreProperties>
</file>