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guiments 2023\Seguiments Trimestrals (Portal de Transparència)\"/>
    </mc:Choice>
  </mc:AlternateContent>
  <xr:revisionPtr revIDLastSave="0" documentId="13_ncr:1_{5EA0D08C-35DD-47F4-BB5A-8B858E58342D}" xr6:coauthVersionLast="47" xr6:coauthVersionMax="47" xr10:uidLastSave="{00000000-0000-0000-0000-000000000000}"/>
  <bookViews>
    <workbookView xWindow="-120" yWindow="-120" windowWidth="29040" windowHeight="15840" activeTab="3" xr2:uid="{3468A711-F9B9-4784-BEAA-21B3C3ED6194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DAT1" localSheetId="2">#REF!</definedName>
    <definedName name="________DAT1" localSheetId="3">#REF!</definedName>
    <definedName name="________DAT1">#REF!</definedName>
    <definedName name="________DAT2" localSheetId="2">#REF!</definedName>
    <definedName name="________DAT2" localSheetId="3">#REF!</definedName>
    <definedName name="________DAT2">#REF!</definedName>
    <definedName name="________DAT3" localSheetId="2">#REF!</definedName>
    <definedName name="________DAT3" localSheetId="3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 localSheetId="2">#REF!</definedName>
    <definedName name="____DAT3" localSheetId="3">#REF!</definedName>
    <definedName name="____DAT3">#REF!</definedName>
    <definedName name="____DAT4" localSheetId="2">#REF!</definedName>
    <definedName name="____DAT4" localSheetId="3">#REF!</definedName>
    <definedName name="____DAT4">#REF!</definedName>
    <definedName name="____DAT5" localSheetId="2">#REF!</definedName>
    <definedName name="____DAT5" localSheetId="3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 localSheetId="2">#REF!</definedName>
    <definedName name="___DAT3" localSheetId="3">#REF!</definedName>
    <definedName name="___DAT3">#REF!</definedName>
    <definedName name="___DAT4" localSheetId="2">#REF!</definedName>
    <definedName name="___DAT4" localSheetId="3">#REF!</definedName>
    <definedName name="___DAT4">#REF!</definedName>
    <definedName name="___DAT5" localSheetId="2">#REF!</definedName>
    <definedName name="___DAT5" localSheetId="3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 localSheetId="2">[2]CRO!#REF!</definedName>
    <definedName name="___dfg6" localSheetId="3">[2]CRO!#REF!</definedName>
    <definedName name="___dfg6">[2]CRO!#REF!</definedName>
    <definedName name="___dfg7">[2]CRO!$E$7:$E$8</definedName>
    <definedName name="___dfg8">[2]CRO!$F$7:$F$8</definedName>
    <definedName name="___dfg9" localSheetId="2">[2]CRO!#REF!</definedName>
    <definedName name="___dfg9" localSheetId="3">[2]CRO!#REF!</definedName>
    <definedName name="___dfg9">[2]CRO!#REF!</definedName>
    <definedName name="___dgh2">[2]CRO!$A$7:$A$8</definedName>
    <definedName name="___poi1" localSheetId="2">[3]CRO!#REF!</definedName>
    <definedName name="___poi1" localSheetId="3">[3]CRO!#REF!</definedName>
    <definedName name="___poi1">[3]CRO!#REF!</definedName>
    <definedName name="___poi6" localSheetId="2">[3]CRO!#REF!</definedName>
    <definedName name="___poi6" localSheetId="3">[3]CRO!#REF!</definedName>
    <definedName name="___poi6">[3]CRO!#REF!</definedName>
    <definedName name="___poi9" localSheetId="2">[3]CRO!#REF!</definedName>
    <definedName name="___poi9" localSheetId="3">[3]CRO!#REF!</definedName>
    <definedName name="___poi9">[3]CRO!#REF!</definedName>
    <definedName name="___pol1" localSheetId="2">[4]CRO!#REF!</definedName>
    <definedName name="___pol1" localSheetId="3">[4]CRO!#REF!</definedName>
    <definedName name="___pol1">[4]CRO!#REF!</definedName>
    <definedName name="___pol6">[4]CRO!#REF!</definedName>
    <definedName name="___pol9">[4]CRO!#REF!</definedName>
    <definedName name="__DAT1" localSheetId="2">#REF!</definedName>
    <definedName name="__DAT1" localSheetId="3">#REF!</definedName>
    <definedName name="__DAT1">#REF!</definedName>
    <definedName name="__DAT10" localSheetId="2">#REF!</definedName>
    <definedName name="__DAT10" localSheetId="3">#REF!</definedName>
    <definedName name="__DAT10">#REF!</definedName>
    <definedName name="__DAT2" localSheetId="2">#REF!</definedName>
    <definedName name="__DAT2" localSheetId="3">#REF!</definedName>
    <definedName name="__DAT2">#REF!</definedName>
    <definedName name="__DAT2010" localSheetId="2">'[1]Convenio Marco TM con TMB'!#REF!</definedName>
    <definedName name="__DAT2010" localSheetId="3">'[1]Convenio Marco TM con TMB'!#REF!</definedName>
    <definedName name="__DAT2010">'[1]Convenio Marco TM con TMB'!#REF!</definedName>
    <definedName name="__DAT3" localSheetId="2">#REF!</definedName>
    <definedName name="__DAT3" localSheetId="3">#REF!</definedName>
    <definedName name="__DAT3">#REF!</definedName>
    <definedName name="__DAT4" localSheetId="2">#REF!</definedName>
    <definedName name="__DAT4" localSheetId="3">#REF!</definedName>
    <definedName name="__DAT4">#REF!</definedName>
    <definedName name="__DAT5" localSheetId="2">#REF!</definedName>
    <definedName name="__DAT5" localSheetId="3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 localSheetId="2">[2]CRO!#REF!</definedName>
    <definedName name="__dfg6" localSheetId="3">[2]CRO!#REF!</definedName>
    <definedName name="__dfg6">[2]CRO!#REF!</definedName>
    <definedName name="__dfg7">[2]CRO!$E$7:$E$8</definedName>
    <definedName name="__dfg8">[2]CRO!$F$7:$F$8</definedName>
    <definedName name="__dfg9" localSheetId="2">[2]CRO!#REF!</definedName>
    <definedName name="__dfg9" localSheetId="3">[2]CRO!#REF!</definedName>
    <definedName name="__dfg9">[2]CRO!#REF!</definedName>
    <definedName name="__dgh2">[2]CRO!$A$7:$A$8</definedName>
    <definedName name="__poi1" localSheetId="2">[3]CRO!#REF!</definedName>
    <definedName name="__poi1" localSheetId="3">[3]CRO!#REF!</definedName>
    <definedName name="__poi1">[3]CRO!#REF!</definedName>
    <definedName name="__poi6" localSheetId="2">[3]CRO!#REF!</definedName>
    <definedName name="__poi6" localSheetId="3">[3]CRO!#REF!</definedName>
    <definedName name="__poi6">[3]CRO!#REF!</definedName>
    <definedName name="__poi9" localSheetId="2">[3]CRO!#REF!</definedName>
    <definedName name="__poi9" localSheetId="3">[3]CRO!#REF!</definedName>
    <definedName name="__poi9">[3]CRO!#REF!</definedName>
    <definedName name="__pol1" localSheetId="2">[4]CRO!#REF!</definedName>
    <definedName name="__pol1" localSheetId="3">[4]CRO!#REF!</definedName>
    <definedName name="__pol1">[4]CRO!#REF!</definedName>
    <definedName name="__pol6">[4]CRO!#REF!</definedName>
    <definedName name="__pol9">[4]CRO!#REF!</definedName>
    <definedName name="_DAT1" localSheetId="2">#REF!</definedName>
    <definedName name="_DAT1" localSheetId="3">#REF!</definedName>
    <definedName name="_DAT1">#REF!</definedName>
    <definedName name="_DAT10" localSheetId="2">#REF!</definedName>
    <definedName name="_DAT10" localSheetId="3">#REF!</definedName>
    <definedName name="_DAT10">#REF!</definedName>
    <definedName name="_DAT2" localSheetId="2">#REF!</definedName>
    <definedName name="_DAT2" localSheetId="3">#REF!</definedName>
    <definedName name="_DAT2">#REF!</definedName>
    <definedName name="_DAT2010" localSheetId="2">'[1]Convenio Marco TM con TMB'!#REF!</definedName>
    <definedName name="_DAT2010" localSheetId="3">'[1]Convenio Marco TM con TMB'!#REF!</definedName>
    <definedName name="_DAT2010">'[1]Convenio Marco TM con TMB'!#REF!</definedName>
    <definedName name="_DAT3" localSheetId="2">#REF!</definedName>
    <definedName name="_DAT3" localSheetId="3">#REF!</definedName>
    <definedName name="_DAT3">#REF!</definedName>
    <definedName name="_DAT4" localSheetId="2">#REF!</definedName>
    <definedName name="_DAT4" localSheetId="3">#REF!</definedName>
    <definedName name="_DAT4">#REF!</definedName>
    <definedName name="_DAT5" localSheetId="2">#REF!</definedName>
    <definedName name="_DAT5" localSheetId="3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 localSheetId="2">[2]CRO!#REF!</definedName>
    <definedName name="_dfg6" localSheetId="3">[2]CRO!#REF!</definedName>
    <definedName name="_dfg6">[2]CRO!#REF!</definedName>
    <definedName name="_dfg7">[2]CRO!$E$7:$E$8</definedName>
    <definedName name="_dfg8">[2]CRO!$F$7:$F$8</definedName>
    <definedName name="_dfg9" localSheetId="2">[2]CRO!#REF!</definedName>
    <definedName name="_dfg9" localSheetId="3">[2]CRO!#REF!</definedName>
    <definedName name="_dfg9">[2]CRO!#REF!</definedName>
    <definedName name="_dgh2">[2]CRO!$A$7:$A$8</definedName>
    <definedName name="_poi1" localSheetId="2">[3]CRO!#REF!</definedName>
    <definedName name="_poi1" localSheetId="3">[3]CRO!#REF!</definedName>
    <definedName name="_poi1">[3]CRO!#REF!</definedName>
    <definedName name="_poi6" localSheetId="2">[3]CRO!#REF!</definedName>
    <definedName name="_poi6" localSheetId="3">[3]CRO!#REF!</definedName>
    <definedName name="_poi6">[3]CRO!#REF!</definedName>
    <definedName name="_poi9" localSheetId="2">[3]CRO!#REF!</definedName>
    <definedName name="_poi9" localSheetId="3">[3]CRO!#REF!</definedName>
    <definedName name="_poi9">[3]CRO!#REF!</definedName>
    <definedName name="_pol1" localSheetId="2">[4]CRO!#REF!</definedName>
    <definedName name="_pol1" localSheetId="3">[4]CRO!#REF!</definedName>
    <definedName name="_pol1">[4]CRO!#REF!</definedName>
    <definedName name="_pol6">[4]CRO!#REF!</definedName>
    <definedName name="_pol9">[4]CRO!#REF!</definedName>
    <definedName name="a" localSheetId="2">[5]CTARES2!#REF!,[5]CTARES2!#REF!,[5]CTARES2!#REF!</definedName>
    <definedName name="a" localSheetId="3">[5]CTARES2!#REF!,[5]CTARES2!#REF!,[5]CTARES2!#REF!</definedName>
    <definedName name="a">[5]CTARES2!#REF!,[5]CTARES2!#REF!,[5]CTARES2!#REF!</definedName>
    <definedName name="AAAAAAAAAAAAAAAA" localSheetId="2">[5]CTARES2!#REF!,[5]CTARES2!#REF!,[5]CTARES2!#REF!</definedName>
    <definedName name="AAAAAAAAAAAAAAAA" localSheetId="3">[5]CTARES2!#REF!,[5]CTARES2!#REF!,[5]CTARES2!#REF!</definedName>
    <definedName name="AAAAAAAAAAAAAAAA">[5]CTARES2!#REF!,[5]CTARES2!#REF!,[5]CTARES2!#REF!</definedName>
    <definedName name="ABC_X_RESUM" localSheetId="2">#REF!</definedName>
    <definedName name="ABC_X_RESUM" localSheetId="3">#REF!</definedName>
    <definedName name="ABC_X_RESUM">#REF!</definedName>
    <definedName name="ABREVADERO" localSheetId="2">[6]Comisiones!#REF!</definedName>
    <definedName name="ABREVADERO" localSheetId="3">[6]Comisiones!#REF!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 localSheetId="2">#REF!</definedName>
    <definedName name="AMORT_BEI2" localSheetId="3">#REF!</definedName>
    <definedName name="AMORT_BEI2">#REF!</definedName>
    <definedName name="AMORT_BEI3" localSheetId="2">#REF!</definedName>
    <definedName name="AMORT_BEI3" localSheetId="3">#REF!</definedName>
    <definedName name="AMORT_BEI3">#REF!</definedName>
    <definedName name="AMORT_BEI4" localSheetId="2">#REF!</definedName>
    <definedName name="AMORT_BEI4" localSheetId="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'2T'!$B$2:$I$31</definedName>
    <definedName name="_xlnm.Print_Area" localSheetId="2">'3T'!$B$2:$I$31</definedName>
    <definedName name="_xlnm.Print_Area" localSheetId="3">'4T'!$B$2:$I$31</definedName>
    <definedName name="asd">[2]CRO!$A$6:$D$6</definedName>
    <definedName name="b" localSheetId="2">[5]CTARES!#REF!,[5]CTARES!#REF!,[5]CTARES!#REF!,[5]CTARES!#REF!,[5]CTARES!#REF!,[5]CTARES!#REF!,[5]CTARES!#REF!,[5]CTARES!#REF!,[5]CTARES!#REF!,[5]CTARES!#REF!,[5]CTARES!#REF!,[5]CTARES!#REF!,[5]CTARES!#REF!</definedName>
    <definedName name="b" localSheetId="3">[5]CTARES!#REF!,[5]CTARES!#REF!,[5]CTARES!#REF!,[5]CTARES!#REF!,[5]CTARES!#REF!,[5]CTARES!#REF!,[5]CTARES!#REF!,[5]CTARES!#REF!,[5]CTARES!#REF!,[5]CTARES!#REF!,[5]CTARES!#REF!,[5]CTARES!#REF!,[5]CTARES!#REF!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2">#REF!</definedName>
    <definedName name="BBVA" localSheetId="3">#REF!</definedName>
    <definedName name="BBVA">#REF!</definedName>
    <definedName name="COCHERAS_ESPERADAS">[9]Control!$C$11</definedName>
    <definedName name="DATA1" localSheetId="2">#REF!</definedName>
    <definedName name="DATA1" localSheetId="3">#REF!</definedName>
    <definedName name="DATA1">#REF!</definedName>
    <definedName name="DATA10" localSheetId="2">#REF!</definedName>
    <definedName name="DATA10" localSheetId="3">#REF!</definedName>
    <definedName name="DATA10">#REF!</definedName>
    <definedName name="DATA11">[10]Hoja1!$L$3:$L$45</definedName>
    <definedName name="DATA111" localSheetId="2">[11]CRO!#REF!</definedName>
    <definedName name="DATA111" localSheetId="3">[11]CRO!#REF!</definedName>
    <definedName name="DATA111">[11]CRO!#REF!</definedName>
    <definedName name="DATA12" localSheetId="2">#REF!</definedName>
    <definedName name="DATA12" localSheetId="3">#REF!</definedName>
    <definedName name="DATA12">#REF!</definedName>
    <definedName name="DATA13" localSheetId="2">#REF!</definedName>
    <definedName name="DATA13" localSheetId="3">#REF!</definedName>
    <definedName name="DATA13">#REF!</definedName>
    <definedName name="DATA14" localSheetId="2">#REF!</definedName>
    <definedName name="DATA14" localSheetId="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 localSheetId="2">#REF!</definedName>
    <definedName name="DATA2" localSheetId="3">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 localSheetId="2">#REF!</definedName>
    <definedName name="DATA3" localSheetId="3">#REF!</definedName>
    <definedName name="DATA3">#REF!</definedName>
    <definedName name="DATA4" localSheetId="2">#REF!</definedName>
    <definedName name="DATA4" localSheetId="3">#REF!</definedName>
    <definedName name="DATA4">#REF!</definedName>
    <definedName name="DATA5" localSheetId="2">#REF!</definedName>
    <definedName name="DATA5" localSheetId="3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 localSheetId="2">#REF!</definedName>
    <definedName name="DATA7" localSheetId="3">#REF!</definedName>
    <definedName name="DATA7">#REF!</definedName>
    <definedName name="DATA8" localSheetId="2">#REF!</definedName>
    <definedName name="DATA8" localSheetId="3">#REF!</definedName>
    <definedName name="DATA8">#REF!</definedName>
    <definedName name="DATA9" localSheetId="2">#REF!</definedName>
    <definedName name="DATA9" localSheetId="3">#REF!</definedName>
    <definedName name="DATA9">#REF!</definedName>
    <definedName name="data90" localSheetId="2">[12]CRO!#REF!</definedName>
    <definedName name="data90" localSheetId="3">[12]CRO!#REF!</definedName>
    <definedName name="data90">[12]CRO!#REF!</definedName>
    <definedName name="data99" localSheetId="2">[14]CRO!#REF!</definedName>
    <definedName name="data99" localSheetId="3">[14]CRO!#REF!</definedName>
    <definedName name="data99">[14]CRO!#REF!</definedName>
    <definedName name="DATA999" localSheetId="2">[11]CRO!#REF!</definedName>
    <definedName name="DATA999" localSheetId="3">[11]CRO!#REF!</definedName>
    <definedName name="DATA999">[11]CRO!#REF!</definedName>
    <definedName name="Detalle_Estudios" localSheetId="2">#REF!</definedName>
    <definedName name="Detalle_Estudios" localSheetId="3">#REF!</definedName>
    <definedName name="Detalle_Estudios">#REF!</definedName>
    <definedName name="DF_GRID_1" localSheetId="2">#REF!</definedName>
    <definedName name="DF_GRID_1" localSheetId="3">#REF!</definedName>
    <definedName name="DF_GRID_1">#REF!</definedName>
    <definedName name="DF_NAVPANEL_13" localSheetId="2">#REF!</definedName>
    <definedName name="DF_NAVPANEL_13" localSheetId="3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 localSheetId="2">[15]DIR_1!#REF!</definedName>
    <definedName name="DIR_2" localSheetId="3">[15]DIR_1!#REF!</definedName>
    <definedName name="DIR_2">[15]DIR_1!#REF!</definedName>
    <definedName name="DIR_3" localSheetId="2">[15]DIR_1!#REF!</definedName>
    <definedName name="DIR_3" localSheetId="3">[15]DIR_1!#REF!</definedName>
    <definedName name="DIR_3">[15]DIR_1!#REF!</definedName>
    <definedName name="DIR_4" localSheetId="2">[15]DIR_1!#REF!</definedName>
    <definedName name="DIR_4" localSheetId="3">[15]DIR_1!#REF!</definedName>
    <definedName name="DIR_4">[15]DIR_1!#REF!</definedName>
    <definedName name="DISP_BEI2" localSheetId="2">#REF!</definedName>
    <definedName name="DISP_BEI2" localSheetId="3">#REF!</definedName>
    <definedName name="DISP_BEI2">#REF!</definedName>
    <definedName name="DISP_BEI3" localSheetId="2">#REF!</definedName>
    <definedName name="DISP_BEI3" localSheetId="3">#REF!</definedName>
    <definedName name="DISP_BEI3">#REF!</definedName>
    <definedName name="DISP_BEI4" localSheetId="2">#REF!</definedName>
    <definedName name="DISP_BEI4" localSheetId="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 localSheetId="2">#REF!</definedName>
    <definedName name="enero" localSheetId="3">#REF!</definedName>
    <definedName name="enero">#REF!</definedName>
    <definedName name="EOAF">[17]Hoja1!#REF!</definedName>
    <definedName name="Explotació" localSheetId="2">#REF!</definedName>
    <definedName name="Explotació" localSheetId="3">#REF!</definedName>
    <definedName name="Explotació">#REF!</definedName>
    <definedName name="Explotaciómb" localSheetId="2">#REF!</definedName>
    <definedName name="Explotaciómb" localSheetId="3">#REF!</definedName>
    <definedName name="Explotaciómb">#REF!</definedName>
    <definedName name="Explotaciótb" localSheetId="2">#REF!</definedName>
    <definedName name="Explotaciótb" localSheetId="3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 localSheetId="2">'[19]PREFITXA - CONJUNT'!#REF!</definedName>
    <definedName name="FF" localSheetId="3">'[19]PREFITXA - CONJUNT'!#REF!</definedName>
    <definedName name="FF">'[19]PREFITXA - CONJUNT'!#REF!</definedName>
    <definedName name="Final" localSheetId="2">#REF!</definedName>
    <definedName name="Final" localSheetId="3">#REF!</definedName>
    <definedName name="Final">#REF!</definedName>
    <definedName name="Finalmb" localSheetId="2">#REF!</definedName>
    <definedName name="Finalmb" localSheetId="3">#REF!</definedName>
    <definedName name="Finalmb">#REF!</definedName>
    <definedName name="Finaltb" localSheetId="2">#REF!</definedName>
    <definedName name="Finaltb" localSheetId="3">#REF!</definedName>
    <definedName name="Finaltb">#REF!</definedName>
    <definedName name="Finaltmb">#REF!</definedName>
    <definedName name="FM">'[19]PREFITXA - CONJUNT'!#REF!</definedName>
    <definedName name="Gastos_Estudis" localSheetId="2">#REF!</definedName>
    <definedName name="Gastos_Estudis" localSheetId="3">#REF!</definedName>
    <definedName name="Gastos_Estudis">#REF!</definedName>
    <definedName name="H_2">[15]INGRES!#REF!</definedName>
    <definedName name="H_5">[15]DESPESA2!#REF!</definedName>
    <definedName name="Hipotesis" localSheetId="2">#REF!</definedName>
    <definedName name="Hipotesis" localSheetId="3">#REF!</definedName>
    <definedName name="Hipotesis">#REF!</definedName>
    <definedName name="hitos" localSheetId="2">#REF!</definedName>
    <definedName name="hitos" localSheetId="3">#REF!</definedName>
    <definedName name="hitos">#REF!</definedName>
    <definedName name="Hoja_1" localSheetId="2">#REF!</definedName>
    <definedName name="Hoja_1" localSheetId="3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 localSheetId="2">#REF!</definedName>
    <definedName name="INT_BEI2" localSheetId="3">#REF!</definedName>
    <definedName name="INT_BEI2">#REF!</definedName>
    <definedName name="INT_BEI3" localSheetId="2">#REF!</definedName>
    <definedName name="INT_BEI3" localSheetId="3">#REF!</definedName>
    <definedName name="INT_BEI3">#REF!</definedName>
    <definedName name="INT_BEI4" localSheetId="2">#REF!</definedName>
    <definedName name="INT_BEI4" localSheetId="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2">'[8]hitos+carencia'!#REF!</definedName>
    <definedName name="Intereses" localSheetId="3">'[8]hitos+carencia'!#REF!</definedName>
    <definedName name="Intereses">'[8]hitos+carencia'!#REF!</definedName>
    <definedName name="Inversiones" localSheetId="2">#REF!</definedName>
    <definedName name="Inversiones" localSheetId="3">#REF!</definedName>
    <definedName name="Inversiones">#REF!</definedName>
    <definedName name="io" localSheetId="2">#REF!</definedName>
    <definedName name="io" localSheetId="3">#REF!</definedName>
    <definedName name="io">#REF!</definedName>
    <definedName name="j" localSheetId="2">#REF!</definedName>
    <definedName name="j" localSheetId="3">#REF!</definedName>
    <definedName name="j">#REF!</definedName>
    <definedName name="kk" localSheetId="2" hidden="1">{#N/A,#N/A,FALSE,"ORDRE"}</definedName>
    <definedName name="kk" localSheetId="3" hidden="1">{#N/A,#N/A,FALSE,"ORDRE"}</definedName>
    <definedName name="kk" hidden="1">{#N/A,#N/A,FALSE,"ORDRE"}</definedName>
    <definedName name="kk_1" localSheetId="2" hidden="1">{#N/A,#N/A,FALSE,"ORDRE"}</definedName>
    <definedName name="kk_1" localSheetId="3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ñ">'[8]hitos+carencia'!#REF!</definedName>
    <definedName name="nper" localSheetId="2">#REF!</definedName>
    <definedName name="nper" localSheetId="3">#REF!</definedName>
    <definedName name="nper">#REF!</definedName>
    <definedName name="o" localSheetId="2">#REF!</definedName>
    <definedName name="o" localSheetId="3">#REF!</definedName>
    <definedName name="o">#REF!</definedName>
    <definedName name="Obsc">'[21]DETALL-2015'!$AE$5:$AE$11</definedName>
    <definedName name="OLA" localSheetId="2">[6]Comisiones!#REF!</definedName>
    <definedName name="OLA" localSheetId="3">[6]Comisiones!#REF!</definedName>
    <definedName name="OLA">[6]Comisiones!#REF!</definedName>
    <definedName name="oleole" localSheetId="2">#REF!</definedName>
    <definedName name="oleole" localSheetId="3">#REF!</definedName>
    <definedName name="oleole">#REF!</definedName>
    <definedName name="Plantilla" localSheetId="2">#REF!</definedName>
    <definedName name="Plantilla" localSheetId="3">#REF!</definedName>
    <definedName name="Plantilla">#REF!</definedName>
    <definedName name="q" localSheetId="2">#REF!</definedName>
    <definedName name="q" localSheetId="3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localSheetId="2" hidden="1">{#N/A,#N/A,FALSE,"ORDRE"}</definedName>
    <definedName name="qq" localSheetId="3" hidden="1">{#N/A,#N/A,FALSE,"ORDRE"}</definedName>
    <definedName name="qq" hidden="1">{#N/A,#N/A,FALSE,"ORDRE"}</definedName>
    <definedName name="qq_1" localSheetId="2" hidden="1">{#N/A,#N/A,FALSE,"ORDRE"}</definedName>
    <definedName name="qq_1" localSheetId="3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 localSheetId="2">#REF!</definedName>
    <definedName name="ra" localSheetId="3">#REF!</definedName>
    <definedName name="ra">#REF!</definedName>
    <definedName name="RANGO20">'[8]Entradas+Pago  trenes'!$13:$59</definedName>
    <definedName name="RANGO2122">'[8]Entradas+Pago  trenes'!$65:$111</definedName>
    <definedName name="rat" localSheetId="2">#REF!</definedName>
    <definedName name="rat" localSheetId="3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 localSheetId="2">#REF!</definedName>
    <definedName name="SAPCrosstab2" localSheetId="3">#REF!</definedName>
    <definedName name="SAPCrosstab2">#REF!</definedName>
    <definedName name="SAPCrosstab4" localSheetId="2">#REF!</definedName>
    <definedName name="SAPCrosstab4" localSheetId="3">#REF!</definedName>
    <definedName name="SAPCrosstab4">#REF!</definedName>
    <definedName name="SAPFdd7" localSheetId="2">#REF!</definedName>
    <definedName name="SAPFdd7" localSheetId="3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 localSheetId="2">[16]MB!#REF!</definedName>
    <definedName name="t" localSheetId="3">[16]MB!#REF!</definedName>
    <definedName name="t">[16]MB!#REF!</definedName>
    <definedName name="tasa" localSheetId="2">#REF!</definedName>
    <definedName name="tasa" localSheetId="3">#REF!</definedName>
    <definedName name="tasa">#REF!</definedName>
    <definedName name="TEST0" localSheetId="2">#REF!</definedName>
    <definedName name="TEST0" localSheetId="3">#REF!</definedName>
    <definedName name="TEST0">#REF!</definedName>
    <definedName name="TEST1" localSheetId="2">#REF!</definedName>
    <definedName name="TEST1" localSheetId="3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 localSheetId="2">'[23]Llista Gas-Oil'!#REF!</definedName>
    <definedName name="TEST13" localSheetId="3">'[23]Llista Gas-Oil'!#REF!</definedName>
    <definedName name="TEST13">'[23]Llista Gas-Oil'!#REF!</definedName>
    <definedName name="TEST14" localSheetId="2">'[23]Llista Gas-Oil'!#REF!</definedName>
    <definedName name="TEST14" localSheetId="3">'[23]Llista Gas-Oil'!#REF!</definedName>
    <definedName name="TEST14">'[23]Llista Gas-Oil'!#REF!</definedName>
    <definedName name="TEST15" localSheetId="2">#REF!</definedName>
    <definedName name="TEST15" localSheetId="3">#REF!</definedName>
    <definedName name="TEST15">#REF!</definedName>
    <definedName name="TEST16" localSheetId="2">#REF!</definedName>
    <definedName name="TEST16" localSheetId="3">#REF!</definedName>
    <definedName name="TEST16">#REF!</definedName>
    <definedName name="TEST17" localSheetId="2">#REF!</definedName>
    <definedName name="TEST17" localSheetId="3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2">#REF!</definedName>
    <definedName name="ValorPresente" localSheetId="3">#REF!</definedName>
    <definedName name="ValorPresente">#REF!</definedName>
    <definedName name="VTOS_BANKINTER">[8]Bankinter!$B:$B</definedName>
    <definedName name="VTOS_BEI1">'[8]BEI 1'!$B:$B</definedName>
    <definedName name="VTOS_BEI2" localSheetId="2">#REF!</definedName>
    <definedName name="VTOS_BEI2" localSheetId="3">#REF!</definedName>
    <definedName name="VTOS_BEI2">#REF!</definedName>
    <definedName name="VTOS_BEI3" localSheetId="2">#REF!</definedName>
    <definedName name="VTOS_BEI3" localSheetId="3">#REF!</definedName>
    <definedName name="VTOS_BEI3">#REF!</definedName>
    <definedName name="VTOS_BEI4" localSheetId="2">#REF!</definedName>
    <definedName name="VTOS_BEI4" localSheetId="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localSheetId="2" hidden="1">{#N/A,#N/A,FALSE,"ORDRE"}</definedName>
    <definedName name="wrn.prueba." localSheetId="3" hidden="1">{#N/A,#N/A,FALSE,"ORDRE"}</definedName>
    <definedName name="wrn.prueba." hidden="1">{#N/A,#N/A,FALSE,"ORDRE"}</definedName>
    <definedName name="wrn.prueba._1" localSheetId="2" hidden="1">{#N/A,#N/A,FALSE,"ORDRE"}</definedName>
    <definedName name="wrn.prueba._1" localSheetId="3" hidden="1">{#N/A,#N/A,FALSE,"ORDRE"}</definedName>
    <definedName name="wrn.prueba._1" hidden="1">{#N/A,#N/A,FALSE,"ORDRE"}</definedName>
    <definedName name="wrn.prueba2" localSheetId="2" hidden="1">{#N/A,#N/A,FALSE,"ORDRE"}</definedName>
    <definedName name="wrn.prueba2" localSheetId="3" hidden="1">{#N/A,#N/A,FALSE,"ORDRE"}</definedName>
    <definedName name="wrn.prueba2" hidden="1">{#N/A,#N/A,FALSE,"ORDRE"}</definedName>
    <definedName name="wrn.prueba2_1" localSheetId="2" hidden="1">{#N/A,#N/A,FALSE,"ORDRE"}</definedName>
    <definedName name="wrn.prueba2_1" localSheetId="3" hidden="1">{#N/A,#N/A,FALSE,"ORDRE"}</definedName>
    <definedName name="wrn.prueba2_1" hidden="1">{#N/A,#N/A,FALSE,"ORDRE"}</definedName>
    <definedName name="xx" localSheetId="2">#REF!</definedName>
    <definedName name="xx" localSheetId="3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" l="1"/>
  <c r="F33" i="4"/>
  <c r="B4" i="2"/>
  <c r="H33" i="1"/>
  <c r="D35" i="1"/>
  <c r="F35" i="1"/>
  <c r="F21" i="1"/>
  <c r="D21" i="1"/>
  <c r="F14" i="1"/>
  <c r="F23" i="1"/>
  <c r="F27" i="1"/>
  <c r="F31" i="1"/>
  <c r="F37" i="1"/>
  <c r="F11" i="1"/>
  <c r="D11" i="1"/>
  <c r="D14" i="1"/>
  <c r="D23" i="1"/>
  <c r="D27" i="1"/>
  <c r="D31" i="1"/>
  <c r="D37" i="1"/>
  <c r="H35" i="1"/>
  <c r="H31" i="1"/>
  <c r="H37" i="1"/>
  <c r="H29" i="1"/>
  <c r="H27" i="1"/>
  <c r="H25" i="1"/>
  <c r="H23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<sst xmlns="http://schemas.openxmlformats.org/spreadsheetml/2006/main" count="101" uniqueCount="32">
  <si>
    <t>TB, SA</t>
  </si>
  <si>
    <t>(En milers d'euros)</t>
  </si>
  <si>
    <t>Vendes Brutes</t>
  </si>
  <si>
    <t>Comissions i Ràpels</t>
  </si>
  <si>
    <t>Bossa ATM</t>
  </si>
  <si>
    <t>Vendes netes</t>
  </si>
  <si>
    <t>Ingressos Accessoris a l'explotació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</si>
  <si>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</si>
  <si>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</si>
  <si>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</si>
  <si>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</si>
  <si>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</si>
  <si>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</si>
  <si>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</si>
  <si>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</si>
  <si>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</si>
  <si>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</si>
  <si>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</si>
  <si>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</si>
  <si>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RESULTAT NET TOTAL</t>
  </si>
  <si>
    <t>Pla de Millora</t>
  </si>
  <si>
    <t>TOTAL NECESSITATS A SUBVENCIONAR</t>
  </si>
  <si>
    <t>Pressupost 2023</t>
  </si>
  <si>
    <t>Real 2023</t>
  </si>
  <si>
    <t>Dif. Real'23 / PPOST'23</t>
  </si>
  <si>
    <t>COMPTE DE RESULTATS MARÇ 2023</t>
  </si>
  <si>
    <t>Inversions Totals</t>
  </si>
  <si>
    <t>Accessoris a l'explotació</t>
  </si>
  <si>
    <t>Tributs, Provisions i Altres</t>
  </si>
  <si>
    <t>COMPTE DE RESULTATS SETEMBRE 2023</t>
  </si>
  <si>
    <t>COMPTE DE RESULTATS DESEMBRE 2023</t>
  </si>
  <si>
    <t>Inversions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</si>
</sst>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  <font>
      <i/>
      <sz val="11"/>
      <name val="Trebuchet MS"/>
      <family val="2"/>
    </font>
    <font>
      <b/>
      <sz val="11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 wrapText="1"/>
    </xf>
    <xf numFmtId="3" fontId="6" fillId="5" borderId="1" xfId="4" applyNumberFormat="1" applyFont="1" applyFill="1" applyBorder="1" applyAlignment="1">
      <alignment vertical="center"/>
    </xf>
    <xf numFmtId="0" fontId="5" fillId="0" borderId="11" xfId="3" applyFont="1" applyBorder="1" applyAlignment="1">
      <alignment vertical="center"/>
    </xf>
    <xf numFmtId="3" fontId="5" fillId="0" borderId="1" xfId="3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2" applyFont="1" applyFill="1" applyAlignment="1">
      <alignment vertical="center"/>
    </xf>
    <xf numFmtId="49" fontId="3" fillId="0" borderId="13" xfId="0" applyNumberFormat="1" applyFont="1" applyFill="1" applyBorder="1" applyAlignment="1">
      <alignment horizontal="left"/>
    </xf>
    <xf numFmtId="3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0" fontId="6" fillId="0" borderId="11" xfId="3" applyFont="1" applyFill="1" applyBorder="1" applyAlignment="1">
      <alignment vertical="center" wrapText="1"/>
    </xf>
    <xf numFmtId="4" fontId="6" fillId="0" borderId="0" xfId="4" applyNumberFormat="1" applyFont="1" applyFill="1" applyAlignment="1">
      <alignment horizontal="left" vertical="center" wrapText="1"/>
    </xf>
    <xf numFmtId="3" fontId="6" fillId="0" borderId="1" xfId="4" applyNumberFormat="1" applyFont="1" applyFill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6" fillId="2" borderId="1" xfId="3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left" vertical="center"/>
    </xf>
    <xf numFmtId="164" fontId="3" fillId="0" borderId="0" xfId="1" applyNumberFormat="1" applyFont="1" applyFill="1" applyAlignment="1">
      <alignment horizontal="left" vertical="center"/>
    </xf>
    <xf numFmtId="3" fontId="8" fillId="0" borderId="5" xfId="3" applyNumberFormat="1" applyFont="1" applyBorder="1" applyAlignment="1">
      <alignment vertical="center"/>
    </xf>
    <xf numFmtId="164" fontId="3" fillId="0" borderId="0" xfId="1" applyNumberFormat="1" applyFont="1" applyAlignment="1">
      <alignment horizontal="left" vertical="center"/>
    </xf>
    <xf numFmtId="4" fontId="6" fillId="0" borderId="0" xfId="4" applyNumberFormat="1" applyFont="1" applyAlignment="1">
      <alignment horizontal="left" vertical="center" wrapText="1"/>
    </xf>
    <xf numFmtId="3" fontId="5" fillId="0" borderId="1" xfId="4" applyNumberFormat="1" applyFont="1" applyBorder="1" applyAlignment="1">
      <alignment vertical="center"/>
    </xf>
    <xf numFmtId="165" fontId="5" fillId="0" borderId="0" xfId="2" applyNumberFormat="1" applyFont="1" applyFill="1" applyAlignment="1">
      <alignment vertical="center"/>
    </xf>
    <xf numFmtId="4" fontId="6" fillId="0" borderId="0" xfId="5" applyNumberFormat="1" applyFont="1" applyFill="1" applyBorder="1" applyAlignment="1">
      <alignment horizontal="left" vertical="center" wrapText="1"/>
    </xf>
    <xf numFmtId="0" fontId="9" fillId="6" borderId="1" xfId="3" applyFont="1" applyFill="1" applyBorder="1" applyAlignment="1">
      <alignment vertical="center"/>
    </xf>
    <xf numFmtId="3" fontId="9" fillId="6" borderId="1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06ECEA64-2414-428D-82C8-151C45D9E23C}"/>
    <cellStyle name="Normal 10 2 4 5" xfId="5" xr:uid="{79A58AD2-175C-4DC9-8232-67EA18DCB6CD}"/>
    <cellStyle name="Normal 2 2 2" xfId="4" xr:uid="{0FA4D029-C097-4EED-86F0-4E961413108A}"/>
    <cellStyle name="Normal 6 2 3 9" xfId="3" xr:uid="{FEFF637F-B3E1-4C9A-A027-95D44513FAF8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F16FEE5-4095-4D99-A85D-42A5F147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222250</xdr:colOff>
      <xdr:row>1</xdr:row>
      <xdr:rowOff>85724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11E21B74-6465-4DC5-A983-D4DC0B804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9550" y="200024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1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1D251469-3235-4BF8-BE44-3C958A659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180975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1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6395CC8-8437-4ADF-BBCB-E671DA8D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0955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-my.sharepoint.com/personal/ssantateresa_tmb_cat/Documents/Professional%20(TMB)/2.%20Pressupost/2.3%20Seguiment%20Pressupost/2.2.1.%20Compte%20Resultats%20mensual/06.%20Juny%202023/Seguiment_Ppost_Juny_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"/>
      <sheetName val="CTE RTATS. TMB"/>
      <sheetName val="CTE. RTATS TB"/>
      <sheetName val="CTE. RTATS FMB"/>
      <sheetName val="CTE. RTATS PSM"/>
      <sheetName val="CTE. RTATS TMB SL"/>
      <sheetName val="2023"/>
      <sheetName val="CD"/>
      <sheetName val="Comparació PPOST (TMB"/>
      <sheetName val="Comparació PPOST (TB)"/>
      <sheetName val="Comparació PPOST (FMB)"/>
      <sheetName val="PPOST 2022"/>
      <sheetName val="Validacions TB"/>
      <sheetName val="Validacions FMB"/>
    </sheetNames>
    <sheetDataSet>
      <sheetData sheetId="0"/>
      <sheetData sheetId="1"/>
      <sheetData sheetId="2"/>
      <sheetData sheetId="3">
        <row r="4">
          <cell r="B4" t="str">
            <v>COMPTE DE RESULTATS JUNY 2023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596-B390-4ED7-9BEB-F65B783149C2}">
  <sheetPr>
    <pageSetUpPr fitToPage="1"/>
  </sheetPr>
  <dimension ref="B3:K38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11.42578125" defaultRowHeight="16.5" x14ac:dyDescent="0.3"/>
  <cols>
    <col min="1" max="1" width="2.85546875" style="40" customWidth="1"/>
    <col min="2" max="2" width="46.42578125" style="40" bestFit="1" customWidth="1"/>
    <col min="3" max="3" width="2.28515625" style="40" customWidth="1"/>
    <col min="4" max="4" width="14.28515625" style="40" customWidth="1"/>
    <col min="5" max="5" width="2.28515625" style="40" customWidth="1"/>
    <col min="6" max="6" width="14.28515625" style="40" customWidth="1"/>
    <col min="7" max="7" width="2.28515625" style="40" customWidth="1"/>
    <col min="8" max="8" width="14.28515625" style="40" customWidth="1"/>
    <col min="9" max="16384" width="11.42578125" style="40"/>
  </cols>
  <sheetData>
    <row r="3" spans="2:8" x14ac:dyDescent="0.3">
      <c r="B3" s="36" t="s">
        <v>0</v>
      </c>
      <c r="C3" s="4"/>
      <c r="D3" s="2"/>
      <c r="E3" s="4"/>
      <c r="F3" s="2"/>
      <c r="G3" s="4"/>
      <c r="H3" s="4"/>
    </row>
    <row r="4" spans="2:8" x14ac:dyDescent="0.3">
      <c r="B4" s="35" t="s">
        <v>25</v>
      </c>
      <c r="C4" s="4"/>
      <c r="D4" s="2"/>
      <c r="E4" s="4"/>
      <c r="F4" s="2"/>
      <c r="G4" s="4"/>
      <c r="H4" s="4"/>
    </row>
    <row r="5" spans="2:8" ht="17.25" thickBot="1" x14ac:dyDescent="0.35">
      <c r="B5" s="35"/>
      <c r="C5" s="2"/>
      <c r="D5" s="2"/>
      <c r="E5" s="2"/>
      <c r="F5" s="2"/>
      <c r="G5" s="2"/>
      <c r="H5" s="4"/>
    </row>
    <row r="6" spans="2:8" ht="30" customHeight="1" thickBot="1" x14ac:dyDescent="0.35">
      <c r="B6" s="36" t="s">
        <v>1</v>
      </c>
      <c r="C6" s="4"/>
      <c r="D6" s="54" t="s">
        <v>22</v>
      </c>
      <c r="E6" s="4"/>
      <c r="F6" s="54" t="s">
        <v>23</v>
      </c>
      <c r="G6" s="4"/>
      <c r="H6" s="54" t="s">
        <v>24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28453.72106</v>
      </c>
      <c r="E8" s="4"/>
      <c r="F8" s="5">
        <v>23594.843279999997</v>
      </c>
      <c r="G8" s="4"/>
      <c r="H8" s="6">
        <f t="shared" ref="H8:H14" si="0">+F8-D8</f>
        <v>-4858.8777800000025</v>
      </c>
    </row>
    <row r="9" spans="2:8" x14ac:dyDescent="0.3">
      <c r="B9" s="7" t="s">
        <v>3</v>
      </c>
      <c r="C9" s="4"/>
      <c r="D9" s="8">
        <v>-2435.4325899999999</v>
      </c>
      <c r="E9" s="4"/>
      <c r="F9" s="8">
        <v>-2370.6958800000002</v>
      </c>
      <c r="G9" s="4"/>
      <c r="H9" s="8">
        <f t="shared" si="0"/>
        <v>64.736709999999675</v>
      </c>
    </row>
    <row r="10" spans="2:8" x14ac:dyDescent="0.3">
      <c r="B10" s="9" t="s">
        <v>4</v>
      </c>
      <c r="C10" s="4"/>
      <c r="D10" s="10">
        <v>0</v>
      </c>
      <c r="E10" s="4"/>
      <c r="F10" s="10">
        <v>0</v>
      </c>
      <c r="G10" s="4"/>
      <c r="H10" s="10">
        <f t="shared" si="0"/>
        <v>0</v>
      </c>
    </row>
    <row r="11" spans="2:8" x14ac:dyDescent="0.3">
      <c r="B11" s="11" t="s">
        <v>5</v>
      </c>
      <c r="C11" s="4"/>
      <c r="D11" s="12">
        <f>D8+D9+D10</f>
        <v>26018.28847</v>
      </c>
      <c r="E11" s="4"/>
      <c r="F11" s="12">
        <f>F8+F9+F10</f>
        <v>21224.147399999998</v>
      </c>
      <c r="G11" s="4"/>
      <c r="H11" s="12">
        <f t="shared" si="0"/>
        <v>-4794.1410700000015</v>
      </c>
    </row>
    <row r="12" spans="2:8" x14ac:dyDescent="0.3">
      <c r="B12" s="7" t="s">
        <v>6</v>
      </c>
      <c r="C12" s="1"/>
      <c r="D12" s="13">
        <v>2100.8709899999999</v>
      </c>
      <c r="E12" s="1"/>
      <c r="F12" s="13">
        <v>2843.5094099999997</v>
      </c>
      <c r="G12" s="1"/>
      <c r="H12" s="13">
        <f t="shared" si="0"/>
        <v>742.63841999999977</v>
      </c>
    </row>
    <row r="13" spans="2:8" x14ac:dyDescent="0.3">
      <c r="B13" s="9" t="s">
        <v>7</v>
      </c>
      <c r="C13" s="1"/>
      <c r="D13" s="14">
        <v>1185.37806</v>
      </c>
      <c r="E13" s="1"/>
      <c r="F13" s="14">
        <v>1187.9573400000002</v>
      </c>
      <c r="G13" s="1"/>
      <c r="H13" s="14">
        <f t="shared" si="0"/>
        <v>2.5792800000001534</v>
      </c>
    </row>
    <row r="14" spans="2:8" ht="17.25" thickBot="1" x14ac:dyDescent="0.35">
      <c r="B14" s="15" t="s">
        <v>8</v>
      </c>
      <c r="C14" s="4"/>
      <c r="D14" s="16">
        <f>D11+D12+D13</f>
        <v>29304.537519999998</v>
      </c>
      <c r="E14" s="4"/>
      <c r="F14" s="16">
        <f>F11+F12+F13</f>
        <v>25255.614149999998</v>
      </c>
      <c r="G14" s="4"/>
      <c r="H14" s="16">
        <f t="shared" si="0"/>
        <v>-4048.9233700000004</v>
      </c>
    </row>
    <row r="15" spans="2:8" ht="17.25" thickBot="1" x14ac:dyDescent="0.35">
      <c r="B15" s="21"/>
      <c r="C15" s="4"/>
      <c r="D15" s="22"/>
      <c r="E15" s="4"/>
      <c r="F15" s="61"/>
      <c r="G15" s="4"/>
      <c r="H15" s="22"/>
    </row>
    <row r="16" spans="2:8" x14ac:dyDescent="0.3">
      <c r="B16" s="3" t="s">
        <v>9</v>
      </c>
      <c r="C16" s="4"/>
      <c r="D16" s="5">
        <v>-2938.6654600000002</v>
      </c>
      <c r="E16" s="4"/>
      <c r="F16" s="5">
        <v>-3163.4603999999999</v>
      </c>
      <c r="G16" s="4"/>
      <c r="H16" s="6">
        <f t="shared" ref="H16:H21" si="1">+F16-D16</f>
        <v>-224.79493999999977</v>
      </c>
    </row>
    <row r="17" spans="2:11" x14ac:dyDescent="0.3">
      <c r="B17" s="7" t="s">
        <v>10</v>
      </c>
      <c r="C17" s="4"/>
      <c r="D17" s="13">
        <v>-9858.7488200000007</v>
      </c>
      <c r="E17" s="4"/>
      <c r="F17" s="13">
        <v>-7666.0139900000004</v>
      </c>
      <c r="G17" s="4"/>
      <c r="H17" s="8">
        <f t="shared" si="1"/>
        <v>2192.7348300000003</v>
      </c>
    </row>
    <row r="18" spans="2:11" x14ac:dyDescent="0.3">
      <c r="B18" s="17" t="s">
        <v>11</v>
      </c>
      <c r="C18" s="4"/>
      <c r="D18" s="18">
        <v>-67371.539999999994</v>
      </c>
      <c r="E18" s="4"/>
      <c r="F18" s="18">
        <v>-67807.210192500017</v>
      </c>
      <c r="G18" s="4"/>
      <c r="H18" s="10">
        <f t="shared" si="1"/>
        <v>-435.6701925000234</v>
      </c>
      <c r="K18" s="41"/>
    </row>
    <row r="19" spans="2:11" x14ac:dyDescent="0.3">
      <c r="B19" s="7" t="s">
        <v>12</v>
      </c>
      <c r="C19" s="4"/>
      <c r="D19" s="13">
        <v>-12680.969079999999</v>
      </c>
      <c r="E19" s="4"/>
      <c r="F19" s="13">
        <v>-10463.93831</v>
      </c>
      <c r="G19" s="4"/>
      <c r="H19" s="8">
        <f t="shared" si="1"/>
        <v>2217.0307699999994</v>
      </c>
    </row>
    <row r="20" spans="2:11" x14ac:dyDescent="0.3">
      <c r="B20" s="7" t="s">
        <v>13</v>
      </c>
      <c r="C20" s="4"/>
      <c r="D20" s="13">
        <v>-116.80544999999999</v>
      </c>
      <c r="E20" s="4"/>
      <c r="F20" s="13">
        <v>-546.07390999999996</v>
      </c>
      <c r="G20" s="4"/>
      <c r="H20" s="8">
        <f t="shared" si="1"/>
        <v>-429.26845999999995</v>
      </c>
    </row>
    <row r="21" spans="2:11" ht="17.25" thickBot="1" x14ac:dyDescent="0.35">
      <c r="B21" s="19" t="s">
        <v>14</v>
      </c>
      <c r="C21" s="4"/>
      <c r="D21" s="20">
        <f>D16+D17+D18+D19+D20</f>
        <v>-92966.728809999986</v>
      </c>
      <c r="E21" s="4"/>
      <c r="F21" s="20">
        <f>F16+F17+F18+F19+F20</f>
        <v>-89646.696802500024</v>
      </c>
      <c r="G21" s="4"/>
      <c r="H21" s="20">
        <f t="shared" si="1"/>
        <v>3320.0320074999618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15</v>
      </c>
      <c r="C23" s="4"/>
      <c r="D23" s="25">
        <f>+D21+D14</f>
        <v>-63662.191289999988</v>
      </c>
      <c r="E23" s="4"/>
      <c r="F23" s="25">
        <f>+F21+F14</f>
        <v>-64391.08265250003</v>
      </c>
      <c r="G23" s="4"/>
      <c r="H23" s="25">
        <f t="shared" ref="H23" si="2">+F23-D23</f>
        <v>-728.89136250004231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16</v>
      </c>
      <c r="C25" s="4"/>
      <c r="D25" s="20">
        <v>-2079.3629899999996</v>
      </c>
      <c r="E25" s="4"/>
      <c r="F25" s="20">
        <v>-4226.8955899999992</v>
      </c>
      <c r="G25" s="4"/>
      <c r="H25" s="20">
        <f t="shared" ref="H25" si="3">+F25-D25</f>
        <v>-2147.5325999999995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17</v>
      </c>
      <c r="C27" s="4"/>
      <c r="D27" s="28">
        <f>+D25+D23</f>
        <v>-65741.554279999982</v>
      </c>
      <c r="E27" s="4"/>
      <c r="F27" s="28">
        <f>+F25+F23</f>
        <v>-68617.97824250003</v>
      </c>
      <c r="G27" s="4"/>
      <c r="H27" s="28">
        <f t="shared" ref="H27" si="4">+F27-D27</f>
        <v>-2876.4239625000482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42" customFormat="1" ht="17.25" thickBot="1" x14ac:dyDescent="0.35">
      <c r="B29" s="33" t="s">
        <v>18</v>
      </c>
      <c r="C29" s="4"/>
      <c r="D29" s="34">
        <v>-1317.9781799999998</v>
      </c>
      <c r="E29" s="4"/>
      <c r="F29" s="34">
        <v>-801.85176000000001</v>
      </c>
      <c r="G29" s="4"/>
      <c r="H29" s="34">
        <f t="shared" ref="H29" si="5">+F29-D29</f>
        <v>516.12641999999983</v>
      </c>
    </row>
    <row r="30" spans="2:11" ht="17.25" thickBot="1" x14ac:dyDescent="0.35">
      <c r="B30" s="26"/>
      <c r="C30" s="4"/>
      <c r="D30" s="30"/>
      <c r="E30" s="4"/>
      <c r="F30" s="30"/>
      <c r="G30" s="4"/>
      <c r="H30" s="30"/>
    </row>
    <row r="31" spans="2:11" ht="17.25" thickBot="1" x14ac:dyDescent="0.35">
      <c r="B31" s="31" t="s">
        <v>19</v>
      </c>
      <c r="C31" s="4"/>
      <c r="D31" s="32">
        <f>+D29+D27</f>
        <v>-67059.532459999988</v>
      </c>
      <c r="E31" s="4"/>
      <c r="F31" s="32">
        <f>+F29+F27</f>
        <v>-69419.830002500035</v>
      </c>
      <c r="G31" s="4"/>
      <c r="H31" s="32">
        <f t="shared" ref="H31" si="6">+F31-D31</f>
        <v>-2360.2975425000477</v>
      </c>
    </row>
    <row r="32" spans="2:11" ht="17.25" thickBot="1" x14ac:dyDescent="0.35"/>
    <row r="33" spans="2:8" ht="17.25" thickBot="1" x14ac:dyDescent="0.35">
      <c r="B33" s="27" t="s">
        <v>26</v>
      </c>
      <c r="C33" s="4"/>
      <c r="D33" s="28">
        <v>-17710</v>
      </c>
      <c r="E33" s="4"/>
      <c r="F33" s="28">
        <v>-16844</v>
      </c>
      <c r="G33" s="4"/>
      <c r="H33" s="28">
        <f t="shared" ref="H33" si="7">F33-D33</f>
        <v>866</v>
      </c>
    </row>
    <row r="35" spans="2:8" ht="17.25" hidden="1" thickBot="1" x14ac:dyDescent="0.35">
      <c r="B35" s="27" t="s">
        <v>20</v>
      </c>
      <c r="C35" s="4"/>
      <c r="D35" s="28">
        <f>-16844+D25</f>
        <v>-18923.362990000001</v>
      </c>
      <c r="E35" s="4"/>
      <c r="F35" s="28">
        <f>-5696.34872+F25</f>
        <v>-9923.2443099999982</v>
      </c>
      <c r="G35" s="4"/>
      <c r="H35" s="28">
        <f t="shared" ref="H35" si="8">F35-D35</f>
        <v>9000.1186800000032</v>
      </c>
    </row>
    <row r="36" spans="2:8" x14ac:dyDescent="0.3">
      <c r="B36" s="43"/>
      <c r="C36" s="62"/>
      <c r="D36" s="43"/>
      <c r="E36" s="4"/>
      <c r="F36" s="43"/>
      <c r="G36" s="4"/>
      <c r="H36" s="43"/>
    </row>
    <row r="37" spans="2:8" ht="17.25" hidden="1" thickBot="1" x14ac:dyDescent="0.35">
      <c r="B37" s="63" t="s">
        <v>21</v>
      </c>
      <c r="C37" s="62"/>
      <c r="D37" s="64">
        <f>+D35+D31</f>
        <v>-85982.895449999982</v>
      </c>
      <c r="E37" s="4"/>
      <c r="F37" s="64">
        <f>+F35+F31</f>
        <v>-79343.07431250003</v>
      </c>
      <c r="G37" s="4"/>
      <c r="H37" s="64">
        <f>F37-D37</f>
        <v>6639.8211374999519</v>
      </c>
    </row>
    <row r="38" spans="2:8" x14ac:dyDescent="0.3">
      <c r="B38" s="4"/>
      <c r="C38" s="4"/>
      <c r="D38" s="22"/>
      <c r="E38" s="4"/>
      <c r="F38" s="4"/>
      <c r="G38" s="4"/>
      <c r="H38" s="4"/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C94B-B71A-4824-A167-A113B19AFDB5}">
  <sheetPr>
    <pageSetUpPr fitToPage="1"/>
  </sheetPr>
  <dimension ref="A2:I33"/>
  <sheetViews>
    <sheetView showGridLines="0" zoomScaleNormal="100" workbookViewId="0">
      <pane xSplit="3" ySplit="7" topLeftCell="D11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11.5703125" defaultRowHeight="17.25" customHeight="1" x14ac:dyDescent="0.25"/>
  <cols>
    <col min="1" max="1" width="2.85546875" style="44" customWidth="1"/>
    <col min="2" max="2" width="46.42578125" style="4" bestFit="1" customWidth="1"/>
    <col min="3" max="3" width="2.5703125" style="4" customWidth="1"/>
    <col min="4" max="4" width="14.140625" style="4" customWidth="1"/>
    <col min="5" max="5" width="2.5703125" style="4" customWidth="1"/>
    <col min="6" max="6" width="14.140625" style="4" customWidth="1"/>
    <col min="7" max="7" width="2.7109375" style="4" customWidth="1"/>
    <col min="8" max="8" width="14.140625" style="4" customWidth="1"/>
    <col min="9" max="9" width="2.7109375" style="4" customWidth="1"/>
    <col min="10" max="10" width="12.140625" style="4" bestFit="1" customWidth="1"/>
    <col min="11" max="16384" width="11.5703125" style="4"/>
  </cols>
  <sheetData>
    <row r="2" spans="1:9" ht="17.25" customHeight="1" x14ac:dyDescent="0.25">
      <c r="D2" s="2"/>
      <c r="F2" s="2"/>
    </row>
    <row r="3" spans="1:9" ht="17.25" customHeight="1" x14ac:dyDescent="0.25">
      <c r="B3" s="1" t="s">
        <v>0</v>
      </c>
      <c r="D3" s="2"/>
      <c r="F3" s="2"/>
    </row>
    <row r="4" spans="1:9" ht="17.25" customHeight="1" x14ac:dyDescent="0.25">
      <c r="B4" s="1" t="str">
        <f>+'[24]CTE. RTATS FMB'!B4</f>
        <v>COMPTE DE RESULTATS JUNY 2023</v>
      </c>
      <c r="D4" s="2"/>
      <c r="F4" s="2"/>
    </row>
    <row r="5" spans="1:9" ht="17.25" customHeight="1" thickBot="1" x14ac:dyDescent="0.3">
      <c r="B5" s="2"/>
      <c r="C5" s="2"/>
      <c r="D5" s="2"/>
      <c r="F5" s="2"/>
    </row>
    <row r="6" spans="1:9" s="40" customFormat="1" ht="30" customHeight="1" thickBot="1" x14ac:dyDescent="0.35">
      <c r="B6" s="36" t="s">
        <v>1</v>
      </c>
      <c r="C6" s="4"/>
      <c r="D6" s="54" t="s">
        <v>22</v>
      </c>
      <c r="E6" s="4"/>
      <c r="F6" s="54" t="s">
        <v>23</v>
      </c>
      <c r="G6" s="4"/>
      <c r="H6" s="54" t="s">
        <v>24</v>
      </c>
    </row>
    <row r="7" spans="1:9" ht="17.25" customHeight="1" thickBot="1" x14ac:dyDescent="0.3"/>
    <row r="8" spans="1:9" ht="17.25" customHeight="1" x14ac:dyDescent="0.3">
      <c r="A8" s="45"/>
      <c r="B8" s="3" t="s">
        <v>2</v>
      </c>
      <c r="D8" s="5">
        <v>65201.786819999994</v>
      </c>
      <c r="E8" s="37"/>
      <c r="F8" s="5">
        <v>57319.947999999997</v>
      </c>
      <c r="H8" s="5">
        <v>-7881.8388199999972</v>
      </c>
    </row>
    <row r="9" spans="1:9" ht="17.25" customHeight="1" x14ac:dyDescent="0.25">
      <c r="B9" s="7" t="s">
        <v>3</v>
      </c>
      <c r="D9" s="13">
        <v>-6113.3884599999992</v>
      </c>
      <c r="E9" s="37"/>
      <c r="F9" s="13">
        <v>-6055.6638500000008</v>
      </c>
      <c r="H9" s="13">
        <v>57.724609999998393</v>
      </c>
    </row>
    <row r="10" spans="1:9" ht="17.25" customHeight="1" x14ac:dyDescent="0.25">
      <c r="B10" s="9" t="s">
        <v>4</v>
      </c>
      <c r="D10" s="18">
        <v>675</v>
      </c>
      <c r="E10" s="37"/>
      <c r="F10" s="18">
        <v>2186.0622200000003</v>
      </c>
      <c r="H10" s="18">
        <v>1511.0622200000003</v>
      </c>
    </row>
    <row r="11" spans="1:9" ht="17.25" customHeight="1" x14ac:dyDescent="0.25">
      <c r="B11" s="11" t="s">
        <v>5</v>
      </c>
      <c r="D11" s="12">
        <v>59763.398359999992</v>
      </c>
      <c r="E11" s="37"/>
      <c r="F11" s="12">
        <v>53450.346369999999</v>
      </c>
      <c r="H11" s="12">
        <v>-6313.0519899999927</v>
      </c>
    </row>
    <row r="12" spans="1:9" ht="17.25" customHeight="1" x14ac:dyDescent="0.25">
      <c r="B12" s="7" t="s">
        <v>6</v>
      </c>
      <c r="D12" s="13">
        <v>4350.9274100000002</v>
      </c>
      <c r="E12" s="37"/>
      <c r="F12" s="13">
        <v>5749.2394199999999</v>
      </c>
      <c r="H12" s="13">
        <v>1398.3120099999996</v>
      </c>
      <c r="I12" s="1"/>
    </row>
    <row r="13" spans="1:9" ht="17.25" customHeight="1" x14ac:dyDescent="0.25">
      <c r="B13" s="9" t="s">
        <v>7</v>
      </c>
      <c r="D13" s="14">
        <v>2370.75612</v>
      </c>
      <c r="E13" s="37"/>
      <c r="F13" s="14">
        <v>2375.9146800000003</v>
      </c>
      <c r="H13" s="14">
        <v>5.1585600000003069</v>
      </c>
      <c r="I13" s="1"/>
    </row>
    <row r="14" spans="1:9" ht="17.25" customHeight="1" thickBot="1" x14ac:dyDescent="0.3">
      <c r="B14" s="15" t="s">
        <v>8</v>
      </c>
      <c r="D14" s="16">
        <v>66485.081889999987</v>
      </c>
      <c r="E14" s="37"/>
      <c r="F14" s="16">
        <v>61575.500469999999</v>
      </c>
      <c r="H14" s="16">
        <v>-4909.5814199999877</v>
      </c>
    </row>
    <row r="15" spans="1:9" ht="17.25" customHeight="1" thickBot="1" x14ac:dyDescent="0.3">
      <c r="B15" s="21"/>
      <c r="D15" s="46"/>
      <c r="E15" s="37"/>
      <c r="F15" s="47"/>
      <c r="H15" s="22"/>
    </row>
    <row r="16" spans="1:9" ht="17.25" customHeight="1" x14ac:dyDescent="0.25">
      <c r="B16" s="3" t="s">
        <v>9</v>
      </c>
      <c r="D16" s="5">
        <v>-6018.1624300000003</v>
      </c>
      <c r="E16" s="37"/>
      <c r="F16" s="5">
        <v>-6244.1831299999994</v>
      </c>
      <c r="H16" s="5">
        <v>-226.02069999999912</v>
      </c>
      <c r="I16" s="1"/>
    </row>
    <row r="17" spans="2:9" ht="17.25" customHeight="1" x14ac:dyDescent="0.25">
      <c r="B17" s="7" t="s">
        <v>10</v>
      </c>
      <c r="D17" s="13">
        <v>-19533.442370000001</v>
      </c>
      <c r="E17" s="37"/>
      <c r="F17" s="13">
        <v>-12602.1726</v>
      </c>
      <c r="H17" s="13">
        <v>6931.2697700000008</v>
      </c>
      <c r="I17" s="1"/>
    </row>
    <row r="18" spans="2:9" ht="17.25" customHeight="1" x14ac:dyDescent="0.25">
      <c r="B18" s="17" t="s">
        <v>11</v>
      </c>
      <c r="D18" s="18">
        <v>-135276.12604999999</v>
      </c>
      <c r="E18" s="37"/>
      <c r="F18" s="18">
        <v>-137387.05324999997</v>
      </c>
      <c r="H18" s="18">
        <v>-2110.9271999999764</v>
      </c>
      <c r="I18" s="1"/>
    </row>
    <row r="19" spans="2:9" ht="17.25" customHeight="1" x14ac:dyDescent="0.25">
      <c r="B19" s="7" t="s">
        <v>12</v>
      </c>
      <c r="D19" s="13">
        <v>-25740.655470000005</v>
      </c>
      <c r="E19" s="37"/>
      <c r="F19" s="13">
        <v>-21215.29724</v>
      </c>
      <c r="H19" s="13">
        <v>4525.3582300000053</v>
      </c>
      <c r="I19" s="1"/>
    </row>
    <row r="20" spans="2:9" ht="17.25" customHeight="1" x14ac:dyDescent="0.25">
      <c r="B20" s="7" t="s">
        <v>13</v>
      </c>
      <c r="D20" s="13">
        <v>-238.61089999999999</v>
      </c>
      <c r="E20" s="37"/>
      <c r="F20" s="13">
        <v>-740.79375000000005</v>
      </c>
      <c r="H20" s="13">
        <v>-502.18285000000003</v>
      </c>
      <c r="I20" s="1"/>
    </row>
    <row r="21" spans="2:9" ht="17.25" customHeight="1" thickBot="1" x14ac:dyDescent="0.3">
      <c r="B21" s="19" t="s">
        <v>14</v>
      </c>
      <c r="D21" s="20">
        <v>-186806.99721999999</v>
      </c>
      <c r="F21" s="20">
        <v>-178189.49996999995</v>
      </c>
      <c r="H21" s="20">
        <v>8617.497250000044</v>
      </c>
    </row>
    <row r="22" spans="2:9" ht="17.25" customHeight="1" thickBot="1" x14ac:dyDescent="0.3">
      <c r="B22" s="21"/>
      <c r="D22" s="22"/>
      <c r="F22" s="23"/>
      <c r="H22" s="22"/>
    </row>
    <row r="23" spans="2:9" ht="17.25" customHeight="1" thickBot="1" x14ac:dyDescent="0.3">
      <c r="B23" s="24" t="s">
        <v>15</v>
      </c>
      <c r="D23" s="25">
        <v>-120321.91533</v>
      </c>
      <c r="F23" s="25">
        <v>-116613.99949999995</v>
      </c>
      <c r="H23" s="25">
        <v>3707.9158300000563</v>
      </c>
    </row>
    <row r="24" spans="2:9" ht="17.25" customHeight="1" x14ac:dyDescent="0.25">
      <c r="B24" s="21"/>
      <c r="D24" s="22"/>
      <c r="F24" s="22"/>
      <c r="H24" s="22"/>
    </row>
    <row r="25" spans="2:9" ht="17.25" customHeight="1" thickBot="1" x14ac:dyDescent="0.3">
      <c r="B25" s="19" t="s">
        <v>16</v>
      </c>
      <c r="D25" s="20">
        <v>-4186.9327899999989</v>
      </c>
      <c r="F25" s="20">
        <v>-8870.3868200000015</v>
      </c>
      <c r="H25" s="20">
        <v>-4683.4540300000026</v>
      </c>
    </row>
    <row r="26" spans="2:9" ht="17.25" customHeight="1" thickBot="1" x14ac:dyDescent="0.3">
      <c r="B26" s="38"/>
      <c r="D26" s="22"/>
      <c r="F26" s="22"/>
      <c r="H26" s="22"/>
    </row>
    <row r="27" spans="2:9" ht="17.25" customHeight="1" thickBot="1" x14ac:dyDescent="0.3">
      <c r="B27" s="27" t="s">
        <v>17</v>
      </c>
      <c r="D27" s="28">
        <v>-124508.84812000001</v>
      </c>
      <c r="F27" s="28">
        <v>-125484.38631999995</v>
      </c>
      <c r="H27" s="28">
        <v>-975.53819999993721</v>
      </c>
    </row>
    <row r="28" spans="2:9" ht="17.25" customHeight="1" thickBot="1" x14ac:dyDescent="0.3">
      <c r="B28" s="21"/>
      <c r="D28" s="29"/>
      <c r="F28" s="29"/>
      <c r="H28" s="29"/>
    </row>
    <row r="29" spans="2:9" ht="17.25" customHeight="1" thickBot="1" x14ac:dyDescent="0.3">
      <c r="B29" s="33" t="s">
        <v>18</v>
      </c>
      <c r="D29" s="34">
        <v>-2635.9563599999997</v>
      </c>
      <c r="E29" s="29"/>
      <c r="F29" s="51">
        <v>-1935.6145900000001</v>
      </c>
      <c r="H29" s="34">
        <v>700.34176999999954</v>
      </c>
    </row>
    <row r="30" spans="2:9" ht="17.25" customHeight="1" thickBot="1" x14ac:dyDescent="0.3">
      <c r="B30" s="38"/>
      <c r="D30" s="39"/>
      <c r="F30" s="39"/>
      <c r="H30" s="39"/>
    </row>
    <row r="31" spans="2:9" ht="17.25" customHeight="1" thickBot="1" x14ac:dyDescent="0.3">
      <c r="B31" s="31" t="s">
        <v>19</v>
      </c>
      <c r="D31" s="32">
        <v>-127144.80448000001</v>
      </c>
      <c r="F31" s="32">
        <v>-127420.00090999994</v>
      </c>
      <c r="H31" s="32">
        <v>-275.19642999993812</v>
      </c>
    </row>
    <row r="32" spans="2:9" ht="17.25" customHeight="1" thickBot="1" x14ac:dyDescent="0.3"/>
    <row r="33" spans="2:9" s="44" customFormat="1" ht="17.25" customHeight="1" thickBot="1" x14ac:dyDescent="0.3">
      <c r="B33" s="48" t="s">
        <v>26</v>
      </c>
      <c r="C33" s="49"/>
      <c r="D33" s="50">
        <v>-48856</v>
      </c>
      <c r="F33" s="50">
        <v>-35960</v>
      </c>
      <c r="H33" s="50">
        <v>12896</v>
      </c>
      <c r="I33" s="49"/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9ED6-668D-4691-8031-B3FC2A41FD89}">
  <sheetPr>
    <pageSetUpPr fitToPage="1"/>
  </sheetPr>
  <dimension ref="B2:L34"/>
  <sheetViews>
    <sheetView showGridLines="0" zoomScaleNormal="100" workbookViewId="0">
      <pane xSplit="3" ySplit="7" topLeftCell="D11" activePane="bottomRight" state="frozen"/>
      <selection pane="topRight" activeCell="D1" sqref="D1"/>
      <selection pane="bottomLeft" activeCell="A8" sqref="A8"/>
      <selection pane="bottomRight" activeCell="H33" sqref="H33"/>
    </sheetView>
  </sheetViews>
  <sheetFormatPr defaultColWidth="11.5703125" defaultRowHeight="16.5" x14ac:dyDescent="0.3"/>
  <cols>
    <col min="1" max="1" width="2.7109375" style="4" customWidth="1"/>
    <col min="2" max="2" width="46.42578125" style="4" bestFit="1" customWidth="1"/>
    <col min="3" max="3" width="2.5703125" style="4" customWidth="1"/>
    <col min="4" max="4" width="14.28515625" style="4" customWidth="1"/>
    <col min="5" max="5" width="2.85546875" style="4" customWidth="1"/>
    <col min="6" max="6" width="14.28515625" style="4" customWidth="1"/>
    <col min="7" max="7" width="2.85546875" style="4" customWidth="1"/>
    <col min="8" max="8" width="14.28515625" style="4" customWidth="1"/>
    <col min="9" max="9" width="1.42578125" style="52" customWidth="1"/>
    <col min="10" max="10" width="11.5703125" style="40"/>
    <col min="11" max="11" width="11.5703125" style="4"/>
    <col min="12" max="12" width="23.28515625" style="4" customWidth="1"/>
    <col min="13" max="13" width="12.140625" style="4" bestFit="1" customWidth="1"/>
    <col min="14" max="16384" width="11.5703125" style="4"/>
  </cols>
  <sheetData>
    <row r="2" spans="2:9" x14ac:dyDescent="0.3">
      <c r="D2" s="2"/>
      <c r="F2" s="2"/>
      <c r="I2" s="53"/>
    </row>
    <row r="3" spans="2:9" x14ac:dyDescent="0.3">
      <c r="B3" s="1" t="s">
        <v>0</v>
      </c>
      <c r="D3" s="2"/>
      <c r="F3" s="2"/>
      <c r="I3" s="53"/>
    </row>
    <row r="4" spans="2:9" x14ac:dyDescent="0.3">
      <c r="B4" s="1" t="s">
        <v>29</v>
      </c>
      <c r="D4" s="2"/>
      <c r="F4" s="2"/>
    </row>
    <row r="5" spans="2:9" ht="17.25" thickBot="1" x14ac:dyDescent="0.35">
      <c r="B5" s="2"/>
      <c r="C5" s="2"/>
      <c r="D5" s="2"/>
      <c r="F5" s="2"/>
    </row>
    <row r="6" spans="2:9" ht="30" customHeight="1" thickBot="1" x14ac:dyDescent="0.35">
      <c r="B6" s="36" t="s">
        <v>1</v>
      </c>
      <c r="D6" s="54" t="s">
        <v>22</v>
      </c>
      <c r="F6" s="54" t="s">
        <v>23</v>
      </c>
      <c r="H6" s="54" t="s">
        <v>24</v>
      </c>
      <c r="I6" s="4"/>
    </row>
    <row r="7" spans="2:9" ht="17.25" thickBot="1" x14ac:dyDescent="0.35"/>
    <row r="8" spans="2:9" ht="16.5" customHeight="1" x14ac:dyDescent="0.3">
      <c r="B8" s="3" t="s">
        <v>2</v>
      </c>
      <c r="D8" s="5">
        <v>101614.79259000001</v>
      </c>
      <c r="E8" s="37"/>
      <c r="F8" s="5">
        <v>92225.714749999985</v>
      </c>
      <c r="H8" s="5">
        <v>-9389.0778400000272</v>
      </c>
      <c r="I8" s="55"/>
    </row>
    <row r="9" spans="2:9" ht="16.5" customHeight="1" x14ac:dyDescent="0.3">
      <c r="B9" s="7" t="s">
        <v>3</v>
      </c>
      <c r="D9" s="13">
        <v>-9955.4660500000009</v>
      </c>
      <c r="E9" s="37"/>
      <c r="F9" s="13">
        <v>-9445.1871900000006</v>
      </c>
      <c r="H9" s="13">
        <v>510.27886000000035</v>
      </c>
      <c r="I9" s="56"/>
    </row>
    <row r="10" spans="2:9" ht="16.5" customHeight="1" x14ac:dyDescent="0.3">
      <c r="B10" s="9" t="s">
        <v>4</v>
      </c>
      <c r="D10" s="18">
        <v>1344.3133400000002</v>
      </c>
      <c r="E10" s="37"/>
      <c r="F10" s="18">
        <v>1583.8693799999999</v>
      </c>
      <c r="H10" s="18">
        <v>239.55603999999971</v>
      </c>
      <c r="I10" s="56"/>
    </row>
    <row r="11" spans="2:9" ht="16.5" customHeight="1" x14ac:dyDescent="0.3">
      <c r="B11" s="11" t="s">
        <v>5</v>
      </c>
      <c r="D11" s="12">
        <v>93003.639880000017</v>
      </c>
      <c r="E11" s="37"/>
      <c r="F11" s="12">
        <v>84364.396939999977</v>
      </c>
      <c r="H11" s="12">
        <v>-8639.2429400000401</v>
      </c>
      <c r="I11" s="56"/>
    </row>
    <row r="12" spans="2:9" ht="16.5" customHeight="1" x14ac:dyDescent="0.3">
      <c r="B12" s="7" t="s">
        <v>27</v>
      </c>
      <c r="D12" s="13">
        <v>6625.2327000000014</v>
      </c>
      <c r="E12" s="37"/>
      <c r="F12" s="13">
        <v>8508.2894400000005</v>
      </c>
      <c r="H12" s="13">
        <v>1883.0567399999991</v>
      </c>
      <c r="I12" s="56"/>
    </row>
    <row r="13" spans="2:9" ht="16.5" customHeight="1" x14ac:dyDescent="0.3">
      <c r="B13" s="9" t="s">
        <v>7</v>
      </c>
      <c r="D13" s="14">
        <v>3556.13418</v>
      </c>
      <c r="E13" s="37"/>
      <c r="F13" s="57">
        <v>3899.1857099999997</v>
      </c>
      <c r="H13" s="14">
        <v>343.05152999999973</v>
      </c>
      <c r="I13" s="56"/>
    </row>
    <row r="14" spans="2:9" ht="16.5" customHeight="1" thickBot="1" x14ac:dyDescent="0.35">
      <c r="B14" s="15" t="s">
        <v>8</v>
      </c>
      <c r="D14" s="16">
        <v>103185.00676000002</v>
      </c>
      <c r="F14" s="16">
        <v>96771.872089999975</v>
      </c>
      <c r="H14" s="16">
        <v>-6413.1346700000431</v>
      </c>
      <c r="I14" s="4"/>
    </row>
    <row r="15" spans="2:9" ht="16.5" customHeight="1" thickBot="1" x14ac:dyDescent="0.35">
      <c r="B15" s="21"/>
      <c r="D15" s="46"/>
      <c r="E15" s="37"/>
      <c r="F15" s="47"/>
      <c r="H15" s="22"/>
      <c r="I15" s="56"/>
    </row>
    <row r="16" spans="2:9" ht="16.5" customHeight="1" x14ac:dyDescent="0.3">
      <c r="B16" s="3" t="s">
        <v>9</v>
      </c>
      <c r="D16" s="5">
        <v>-8938.8650799999996</v>
      </c>
      <c r="E16" s="37"/>
      <c r="F16" s="5">
        <v>-9045.9608599999992</v>
      </c>
      <c r="H16" s="5">
        <v>-107.09577999999965</v>
      </c>
      <c r="I16" s="56"/>
    </row>
    <row r="17" spans="2:10" ht="16.5" customHeight="1" x14ac:dyDescent="0.3">
      <c r="B17" s="7" t="s">
        <v>10</v>
      </c>
      <c r="D17" s="13">
        <v>-29312.885589999998</v>
      </c>
      <c r="E17" s="37"/>
      <c r="F17" s="13">
        <v>-19780.540229999999</v>
      </c>
      <c r="H17" s="13">
        <v>9532.3453599999993</v>
      </c>
      <c r="I17" s="56"/>
      <c r="J17" s="41"/>
    </row>
    <row r="18" spans="2:10" ht="16.5" customHeight="1" x14ac:dyDescent="0.3">
      <c r="B18" s="17" t="s">
        <v>11</v>
      </c>
      <c r="D18" s="18">
        <v>-204142.28187000001</v>
      </c>
      <c r="E18" s="37"/>
      <c r="F18" s="18">
        <v>-209921.57076308914</v>
      </c>
      <c r="H18" s="18">
        <v>-5779.2888930891349</v>
      </c>
      <c r="I18" s="56"/>
    </row>
    <row r="19" spans="2:10" ht="16.5" customHeight="1" x14ac:dyDescent="0.3">
      <c r="B19" s="7" t="s">
        <v>12</v>
      </c>
      <c r="D19" s="13">
        <v>-38394.317740000013</v>
      </c>
      <c r="E19" s="37"/>
      <c r="F19" s="13">
        <v>-32074.704970000003</v>
      </c>
      <c r="H19" s="13">
        <v>6319.6127700000106</v>
      </c>
      <c r="I19" s="56"/>
    </row>
    <row r="20" spans="2:10" ht="16.5" customHeight="1" x14ac:dyDescent="0.3">
      <c r="B20" s="7" t="s">
        <v>28</v>
      </c>
      <c r="D20" s="13">
        <v>-355.41634999999997</v>
      </c>
      <c r="E20" s="37"/>
      <c r="F20" s="13">
        <v>-509.66895</v>
      </c>
      <c r="H20" s="13">
        <v>-154.25260000000003</v>
      </c>
      <c r="I20" s="56"/>
    </row>
    <row r="21" spans="2:10" ht="16.5" customHeight="1" thickBot="1" x14ac:dyDescent="0.35">
      <c r="B21" s="19" t="s">
        <v>14</v>
      </c>
      <c r="D21" s="20">
        <v>-281143.76663000003</v>
      </c>
      <c r="F21" s="20">
        <v>-271332.44577308913</v>
      </c>
      <c r="H21" s="20">
        <v>9811.3208569108974</v>
      </c>
      <c r="I21" s="4"/>
    </row>
    <row r="22" spans="2:10" ht="16.5" customHeight="1" thickBot="1" x14ac:dyDescent="0.35">
      <c r="B22" s="21"/>
      <c r="D22" s="22"/>
      <c r="F22" s="23"/>
      <c r="H22" s="22"/>
      <c r="I22" s="56"/>
    </row>
    <row r="23" spans="2:10" ht="16.5" customHeight="1" thickBot="1" x14ac:dyDescent="0.35">
      <c r="B23" s="24" t="s">
        <v>15</v>
      </c>
      <c r="D23" s="25">
        <v>-177958.75987000001</v>
      </c>
      <c r="F23" s="25">
        <v>-174560.57368308917</v>
      </c>
      <c r="H23" s="25">
        <v>3398.1861869108398</v>
      </c>
      <c r="I23" s="4"/>
    </row>
    <row r="24" spans="2:10" ht="16.5" customHeight="1" x14ac:dyDescent="0.3">
      <c r="B24" s="21"/>
      <c r="D24" s="22"/>
      <c r="F24" s="22"/>
      <c r="H24" s="22"/>
      <c r="I24" s="56"/>
    </row>
    <row r="25" spans="2:10" ht="16.5" customHeight="1" thickBot="1" x14ac:dyDescent="0.35">
      <c r="B25" s="19" t="s">
        <v>16</v>
      </c>
      <c r="D25" s="20">
        <v>-6279.8240299999998</v>
      </c>
      <c r="F25" s="20">
        <v>-13569.66605</v>
      </c>
      <c r="H25" s="20">
        <v>-7289.84202</v>
      </c>
      <c r="I25" s="4"/>
    </row>
    <row r="26" spans="2:10" ht="16.5" customHeight="1" thickBot="1" x14ac:dyDescent="0.35">
      <c r="B26" s="38"/>
      <c r="D26" s="22"/>
      <c r="F26" s="22"/>
      <c r="H26" s="22"/>
      <c r="I26" s="58"/>
    </row>
    <row r="27" spans="2:10" ht="16.5" customHeight="1" thickBot="1" x14ac:dyDescent="0.35">
      <c r="B27" s="24" t="s">
        <v>17</v>
      </c>
      <c r="D27" s="25">
        <v>-184238.5839</v>
      </c>
      <c r="F27" s="25">
        <v>-188130.23973308917</v>
      </c>
      <c r="H27" s="25">
        <v>-3891.6558330891712</v>
      </c>
      <c r="I27" s="4"/>
    </row>
    <row r="28" spans="2:10" ht="16.5" customHeight="1" thickBot="1" x14ac:dyDescent="0.35">
      <c r="B28" s="21"/>
      <c r="D28" s="29"/>
      <c r="F28" s="29"/>
      <c r="H28" s="29"/>
      <c r="I28" s="58"/>
    </row>
    <row r="29" spans="2:10" ht="16.5" customHeight="1" thickBot="1" x14ac:dyDescent="0.3">
      <c r="B29" s="33" t="s">
        <v>18</v>
      </c>
      <c r="D29" s="60">
        <v>-3953.9345400000002</v>
      </c>
      <c r="E29" s="29"/>
      <c r="F29" s="60">
        <v>-3200.4757500000001</v>
      </c>
      <c r="H29" s="34">
        <v>753.45879000000014</v>
      </c>
      <c r="I29" s="58"/>
      <c r="J29" s="4"/>
    </row>
    <row r="30" spans="2:10" ht="16.5" customHeight="1" thickBot="1" x14ac:dyDescent="0.35">
      <c r="B30" s="21"/>
      <c r="D30" s="22"/>
      <c r="F30" s="22"/>
      <c r="H30" s="22"/>
      <c r="I30" s="56"/>
    </row>
    <row r="31" spans="2:10" ht="16.5" customHeight="1" thickBot="1" x14ac:dyDescent="0.3">
      <c r="B31" s="31" t="s">
        <v>19</v>
      </c>
      <c r="D31" s="32">
        <v>-188192.51843999999</v>
      </c>
      <c r="F31" s="32">
        <v>-191330.71548308918</v>
      </c>
      <c r="H31" s="32">
        <v>-3138.1970430891961</v>
      </c>
      <c r="I31" s="4"/>
      <c r="J31" s="4"/>
    </row>
    <row r="32" spans="2:10" ht="16.5" customHeight="1" thickBot="1" x14ac:dyDescent="0.35">
      <c r="I32" s="58"/>
    </row>
    <row r="33" spans="2:12" ht="16.5" customHeight="1" thickBot="1" x14ac:dyDescent="0.3">
      <c r="B33" s="48" t="s">
        <v>26</v>
      </c>
      <c r="C33" s="59"/>
      <c r="D33" s="50">
        <v>-63545</v>
      </c>
      <c r="E33" s="44"/>
      <c r="F33" s="50">
        <v>-39812</v>
      </c>
      <c r="G33" s="44"/>
      <c r="H33" s="50">
        <v>23733</v>
      </c>
      <c r="I33" s="59"/>
      <c r="J33" s="4"/>
      <c r="K33" s="59"/>
      <c r="L33" s="59"/>
    </row>
    <row r="34" spans="2:12" ht="7.5" customHeight="1" x14ac:dyDescent="0.3">
      <c r="I34" s="58"/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A54-FDFA-4BBE-A478-DBBBBABFF182}">
  <sheetPr>
    <pageSetUpPr fitToPage="1"/>
  </sheetPr>
  <dimension ref="B2:L34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30" sqref="L30"/>
    </sheetView>
  </sheetViews>
  <sheetFormatPr defaultColWidth="11.5703125" defaultRowHeight="16.5" x14ac:dyDescent="0.3"/>
  <cols>
    <col min="1" max="1" width="2.7109375" style="4" customWidth="1"/>
    <col min="2" max="2" width="46.42578125" style="4" bestFit="1" customWidth="1"/>
    <col min="3" max="3" width="2.5703125" style="4" customWidth="1"/>
    <col min="4" max="4" width="14.28515625" style="4" customWidth="1"/>
    <col min="5" max="5" width="2.85546875" style="4" customWidth="1"/>
    <col min="6" max="6" width="14.28515625" style="4" customWidth="1"/>
    <col min="7" max="7" width="2.85546875" style="4" customWidth="1"/>
    <col min="8" max="8" width="14.28515625" style="4" customWidth="1"/>
    <col min="9" max="9" width="1.42578125" style="52" customWidth="1"/>
    <col min="10" max="10" width="11.5703125" style="40"/>
    <col min="11" max="11" width="12" style="4" bestFit="1" customWidth="1"/>
    <col min="12" max="12" width="23.28515625" style="4" customWidth="1"/>
    <col min="13" max="13" width="12.140625" style="4" bestFit="1" customWidth="1"/>
    <col min="14" max="16384" width="11.5703125" style="4"/>
  </cols>
  <sheetData>
    <row r="2" spans="2:9" x14ac:dyDescent="0.3">
      <c r="D2" s="2"/>
      <c r="F2" s="2"/>
      <c r="I2" s="53"/>
    </row>
    <row r="3" spans="2:9" x14ac:dyDescent="0.3">
      <c r="B3" s="1" t="s">
        <v>0</v>
      </c>
      <c r="D3" s="2"/>
      <c r="F3" s="2"/>
      <c r="I3" s="53"/>
    </row>
    <row r="4" spans="2:9" x14ac:dyDescent="0.3">
      <c r="B4" s="1" t="s">
        <v>30</v>
      </c>
      <c r="D4" s="2"/>
      <c r="F4" s="2"/>
    </row>
    <row r="5" spans="2:9" ht="17.25" thickBot="1" x14ac:dyDescent="0.35">
      <c r="B5" s="2"/>
      <c r="C5" s="2"/>
      <c r="D5" s="2"/>
      <c r="F5" s="2"/>
    </row>
    <row r="6" spans="2:9" ht="30" customHeight="1" thickBot="1" x14ac:dyDescent="0.35">
      <c r="B6" s="36" t="s">
        <v>1</v>
      </c>
      <c r="D6" s="54" t="s">
        <v>22</v>
      </c>
      <c r="F6" s="54" t="s">
        <v>23</v>
      </c>
      <c r="H6" s="54" t="s">
        <v>24</v>
      </c>
      <c r="I6" s="4"/>
    </row>
    <row r="7" spans="2:9" ht="17.25" thickBot="1" x14ac:dyDescent="0.35"/>
    <row r="8" spans="2:9" ht="16.5" customHeight="1" x14ac:dyDescent="0.3">
      <c r="B8" s="3" t="s">
        <v>2</v>
      </c>
      <c r="D8" s="5">
        <v>130283.26860000001</v>
      </c>
      <c r="E8" s="37"/>
      <c r="F8" s="5">
        <v>121856.52572999999</v>
      </c>
      <c r="H8" s="5">
        <v>-8426.7428700000164</v>
      </c>
      <c r="I8" s="55"/>
    </row>
    <row r="9" spans="2:9" ht="16.5" customHeight="1" x14ac:dyDescent="0.3">
      <c r="B9" s="7" t="s">
        <v>3</v>
      </c>
      <c r="D9" s="13">
        <v>-12588.188340000001</v>
      </c>
      <c r="E9" s="37"/>
      <c r="F9" s="13">
        <v>-12262.624909999999</v>
      </c>
      <c r="H9" s="13">
        <v>325.56343000000197</v>
      </c>
      <c r="I9" s="56"/>
    </row>
    <row r="10" spans="2:9" ht="16.5" customHeight="1" x14ac:dyDescent="0.3">
      <c r="B10" s="9" t="s">
        <v>4</v>
      </c>
      <c r="D10" s="18">
        <v>2016.47</v>
      </c>
      <c r="E10" s="37"/>
      <c r="F10" s="18">
        <v>3442.0261499999997</v>
      </c>
      <c r="H10" s="18">
        <v>1425.5561499999997</v>
      </c>
      <c r="I10" s="56"/>
    </row>
    <row r="11" spans="2:9" ht="16.5" customHeight="1" x14ac:dyDescent="0.3">
      <c r="B11" s="11" t="s">
        <v>5</v>
      </c>
      <c r="D11" s="12">
        <v>119711.55026</v>
      </c>
      <c r="E11" s="37"/>
      <c r="F11" s="12">
        <v>113035.92697</v>
      </c>
      <c r="H11" s="12">
        <v>-6675.6232900000032</v>
      </c>
      <c r="I11" s="56"/>
    </row>
    <row r="12" spans="2:9" ht="16.5" customHeight="1" x14ac:dyDescent="0.3">
      <c r="B12" s="7" t="s">
        <v>27</v>
      </c>
      <c r="D12" s="13">
        <v>8840.366030000001</v>
      </c>
      <c r="E12" s="37"/>
      <c r="F12" s="13">
        <v>12740.960569999999</v>
      </c>
      <c r="H12" s="13">
        <v>3900.5945399999982</v>
      </c>
      <c r="I12" s="56"/>
    </row>
    <row r="13" spans="2:9" ht="16.5" customHeight="1" x14ac:dyDescent="0.3">
      <c r="B13" s="9" t="s">
        <v>7</v>
      </c>
      <c r="D13" s="14">
        <v>4741.5122699999993</v>
      </c>
      <c r="E13" s="37"/>
      <c r="F13" s="57">
        <v>5087.1430499999997</v>
      </c>
      <c r="H13" s="14">
        <v>345.63078000000041</v>
      </c>
      <c r="I13" s="56"/>
    </row>
    <row r="14" spans="2:9" ht="16.5" customHeight="1" thickBot="1" x14ac:dyDescent="0.35">
      <c r="B14" s="15" t="s">
        <v>8</v>
      </c>
      <c r="D14" s="16">
        <v>133293.42856</v>
      </c>
      <c r="F14" s="16">
        <v>130864.03058999999</v>
      </c>
      <c r="H14" s="16">
        <v>-2429.3979700000054</v>
      </c>
      <c r="I14" s="4"/>
    </row>
    <row r="15" spans="2:9" ht="16.5" customHeight="1" thickBot="1" x14ac:dyDescent="0.35">
      <c r="B15" s="21"/>
      <c r="D15" s="46"/>
      <c r="E15" s="37"/>
      <c r="F15" s="47"/>
      <c r="H15" s="22"/>
      <c r="I15" s="56"/>
    </row>
    <row r="16" spans="2:9" ht="16.5" customHeight="1" x14ac:dyDescent="0.3">
      <c r="B16" s="3" t="s">
        <v>9</v>
      </c>
      <c r="D16" s="5">
        <v>-11966.492559999999</v>
      </c>
      <c r="E16" s="37"/>
      <c r="F16" s="5">
        <v>-12397.726130000001</v>
      </c>
      <c r="H16" s="5">
        <v>-431.23357000000215</v>
      </c>
      <c r="I16" s="56"/>
    </row>
    <row r="17" spans="2:10" ht="16.5" customHeight="1" x14ac:dyDescent="0.3">
      <c r="B17" s="7" t="s">
        <v>10</v>
      </c>
      <c r="D17" s="13">
        <v>-37979.578029999997</v>
      </c>
      <c r="E17" s="37"/>
      <c r="F17" s="13">
        <v>-26215.581899999997</v>
      </c>
      <c r="H17" s="13">
        <v>11763.99613</v>
      </c>
      <c r="I17" s="56"/>
      <c r="J17" s="41"/>
    </row>
    <row r="18" spans="2:10" ht="16.5" customHeight="1" x14ac:dyDescent="0.3">
      <c r="B18" s="17" t="s">
        <v>11</v>
      </c>
      <c r="D18" s="18">
        <v>-276804.13841000001</v>
      </c>
      <c r="E18" s="37"/>
      <c r="F18" s="18">
        <v>-301161.02234000002</v>
      </c>
      <c r="H18" s="18">
        <v>-24356.883930000011</v>
      </c>
      <c r="I18" s="56"/>
    </row>
    <row r="19" spans="2:10" ht="16.5" customHeight="1" x14ac:dyDescent="0.3">
      <c r="B19" s="7" t="s">
        <v>12</v>
      </c>
      <c r="D19" s="13">
        <v>-51505.757610000001</v>
      </c>
      <c r="E19" s="37"/>
      <c r="F19" s="13">
        <v>-46898.00392000001</v>
      </c>
      <c r="H19" s="13">
        <v>4607.7536899999905</v>
      </c>
      <c r="I19" s="56"/>
    </row>
    <row r="20" spans="2:10" ht="16.5" customHeight="1" x14ac:dyDescent="0.3">
      <c r="B20" s="7" t="s">
        <v>28</v>
      </c>
      <c r="D20" s="13">
        <v>-472.2217</v>
      </c>
      <c r="E20" s="37"/>
      <c r="F20" s="13">
        <v>-1893.1899900000001</v>
      </c>
      <c r="H20" s="13">
        <v>-1420.96829</v>
      </c>
      <c r="I20" s="56"/>
    </row>
    <row r="21" spans="2:10" ht="16.5" customHeight="1" thickBot="1" x14ac:dyDescent="0.35">
      <c r="B21" s="19" t="s">
        <v>14</v>
      </c>
      <c r="D21" s="20">
        <v>-378728.18831</v>
      </c>
      <c r="F21" s="20">
        <v>-388657.17211000004</v>
      </c>
      <c r="H21" s="20">
        <v>-9928.9838000000454</v>
      </c>
      <c r="I21" s="4"/>
    </row>
    <row r="22" spans="2:10" ht="16.5" customHeight="1" thickBot="1" x14ac:dyDescent="0.35">
      <c r="B22" s="21"/>
      <c r="D22" s="22"/>
      <c r="F22" s="23"/>
      <c r="H22" s="22"/>
      <c r="I22" s="56"/>
    </row>
    <row r="23" spans="2:10" ht="16.5" customHeight="1" thickBot="1" x14ac:dyDescent="0.35">
      <c r="B23" s="24" t="s">
        <v>15</v>
      </c>
      <c r="D23" s="25">
        <v>-245434.75975</v>
      </c>
      <c r="F23" s="25">
        <v>-257793.14152000006</v>
      </c>
      <c r="H23" s="25">
        <v>-12358.381770000065</v>
      </c>
      <c r="I23" s="4"/>
    </row>
    <row r="24" spans="2:10" ht="16.5" customHeight="1" x14ac:dyDescent="0.3">
      <c r="B24" s="21"/>
      <c r="D24" s="22"/>
      <c r="F24" s="22"/>
      <c r="H24" s="22"/>
      <c r="I24" s="56"/>
    </row>
    <row r="25" spans="2:10" ht="16.5" customHeight="1" thickBot="1" x14ac:dyDescent="0.35">
      <c r="B25" s="19" t="s">
        <v>16</v>
      </c>
      <c r="D25" s="20">
        <v>-13449.229189999998</v>
      </c>
      <c r="F25" s="20">
        <v>-18146.422990000003</v>
      </c>
      <c r="H25" s="20">
        <v>-4697.1938000000046</v>
      </c>
      <c r="I25" s="4"/>
    </row>
    <row r="26" spans="2:10" ht="16.5" customHeight="1" thickBot="1" x14ac:dyDescent="0.35">
      <c r="B26" s="38"/>
      <c r="D26" s="22"/>
      <c r="F26" s="22"/>
      <c r="H26" s="22"/>
      <c r="I26" s="58"/>
    </row>
    <row r="27" spans="2:10" ht="16.5" customHeight="1" thickBot="1" x14ac:dyDescent="0.35">
      <c r="B27" s="24" t="s">
        <v>17</v>
      </c>
      <c r="D27" s="25">
        <v>-258883.98894000001</v>
      </c>
      <c r="F27" s="25">
        <v>-275939.56451000005</v>
      </c>
      <c r="H27" s="25">
        <v>-17055.575570000045</v>
      </c>
      <c r="I27" s="4"/>
    </row>
    <row r="28" spans="2:10" ht="16.5" customHeight="1" thickBot="1" x14ac:dyDescent="0.35">
      <c r="B28" s="21"/>
      <c r="D28" s="29"/>
      <c r="F28" s="29"/>
      <c r="H28" s="29"/>
      <c r="I28" s="58"/>
    </row>
    <row r="29" spans="2:10" ht="16.5" customHeight="1" thickBot="1" x14ac:dyDescent="0.3">
      <c r="B29" s="33" t="s">
        <v>18</v>
      </c>
      <c r="D29" s="60">
        <v>-4218.1601300000002</v>
      </c>
      <c r="E29" s="29"/>
      <c r="F29" s="60">
        <v>-3430.2116499999997</v>
      </c>
      <c r="H29" s="34">
        <v>787.94848000000047</v>
      </c>
      <c r="I29" s="58"/>
      <c r="J29" s="4"/>
    </row>
    <row r="30" spans="2:10" ht="16.5" customHeight="1" thickBot="1" x14ac:dyDescent="0.35">
      <c r="B30" s="21"/>
      <c r="D30" s="22"/>
      <c r="F30" s="22"/>
      <c r="H30" s="22"/>
      <c r="I30" s="56"/>
    </row>
    <row r="31" spans="2:10" ht="16.5" customHeight="1" thickBot="1" x14ac:dyDescent="0.3">
      <c r="B31" s="31" t="s">
        <v>19</v>
      </c>
      <c r="D31" s="32">
        <v>-263102.14906999998</v>
      </c>
      <c r="F31" s="32">
        <v>-279369.77616000007</v>
      </c>
      <c r="H31" s="32">
        <v>-16267.627090000082</v>
      </c>
      <c r="I31" s="4"/>
      <c r="J31" s="4"/>
    </row>
    <row r="32" spans="2:10" ht="16.5" customHeight="1" thickBot="1" x14ac:dyDescent="0.35">
      <c r="I32" s="58"/>
    </row>
    <row r="33" spans="2:12" ht="16.5" customHeight="1" thickBot="1" x14ac:dyDescent="0.3">
      <c r="B33" s="48" t="s">
        <v>31</v>
      </c>
      <c r="C33" s="59"/>
      <c r="D33" s="50">
        <v>98912</v>
      </c>
      <c r="E33" s="44"/>
      <c r="F33" s="50">
        <f>53485+1366.03</f>
        <v>54851.03</v>
      </c>
      <c r="G33" s="44"/>
      <c r="H33" s="50">
        <f>+D33-F33</f>
        <v>44060.97</v>
      </c>
      <c r="I33" s="59"/>
      <c r="J33" s="4"/>
      <c r="K33" s="59"/>
      <c r="L33" s="59"/>
    </row>
    <row r="34" spans="2:12" ht="7.5" customHeight="1" x14ac:dyDescent="0.3">
      <c r="I34" s="58"/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2022-10-21T09:19:41Z</cp:lastPrinted>
  <dcterms:created xsi:type="dcterms:W3CDTF">2022-10-21T08:10:02Z</dcterms:created>
  <dcterms:modified xsi:type="dcterms:W3CDTF">2024-04-17T09:34:44Z</dcterms:modified>
</cp:coreProperties>
</file>