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eguiments 2025\Seguiments Compte de Resultats\Portal Transparència\"/>
    </mc:Choice>
  </mc:AlternateContent>
  <xr:revisionPtr revIDLastSave="0" documentId="13_ncr:1_{D9338AF5-42E3-484E-9959-ACB2A57E15A9}" xr6:coauthVersionLast="47" xr6:coauthVersionMax="47" xr10:uidLastSave="{00000000-0000-0000-0000-000000000000}"/>
  <bookViews>
    <workbookView xWindow="28680" yWindow="-195" windowWidth="29040" windowHeight="15840" xr2:uid="{D3AB6711-6164-4CBA-8417-C522DA20B191}"/>
  </bookViews>
  <sheets>
    <sheet name="1T" sheetId="1" r:id="rId1"/>
    <sheet name="2T" sheetId="2" r:id="rId2"/>
    <sheet name="3T" sheetId="3" r:id="rId3"/>
    <sheet name="4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'2T'!$B$3:$I$39</definedName>
    <definedName name="_xlnm.Print_Area" localSheetId="2">'3T'!$B$3:$I$39</definedName>
    <definedName name="_xlnm.Print_Area" localSheetId="3">'4T'!$B$3:$I$39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>#REF!</definedName>
    <definedName name="DATA1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>#REF!</definedName>
    <definedName name="DATA4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>#REF!</definedName>
    <definedName name="DATA8">#REF!</definedName>
    <definedName name="DATA9">#REF!</definedName>
    <definedName name="data90">[12]CRO!#REF!</definedName>
    <definedName name="data99">[14]CRO!#REF!</definedName>
    <definedName name="DATA999">[11]CRO!#REF!</definedName>
    <definedName name="Detalle_Estudios">#REF!</definedName>
    <definedName name="DF_GRID_1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>#REF!</definedName>
    <definedName name="DISP_BEI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>#REF!</definedName>
    <definedName name="EOAF">[17]Hoja1!#REF!</definedName>
    <definedName name="Explotació">#REF!</definedName>
    <definedName name="Explotaciómb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>#REF!</definedName>
    <definedName name="Finalmb">#REF!</definedName>
    <definedName name="Finaltb">#REF!</definedName>
    <definedName name="Finaltmb">#REF!</definedName>
    <definedName name="FM">'[19]PREFITXA - CONJUNT'!#REF!</definedName>
    <definedName name="Gastos_Estudis">#REF!</definedName>
    <definedName name="H_2">[15]INGRES!#REF!</definedName>
    <definedName name="H_5">[15]DESPESA2!#REF!</definedName>
    <definedName name="Hipotesis">#REF!</definedName>
    <definedName name="hitos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>'[8]hitos+carencia'!#REF!</definedName>
    <definedName name="Inversiones">#REF!</definedName>
    <definedName name="io">#REF!</definedName>
    <definedName name="j">#REF!</definedName>
    <definedName name="kk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>#REF!</definedName>
    <definedName name="ñ">'[8]hitos+carencia'!#REF!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>#REF!</definedName>
    <definedName name="RANGO20">'[8]Entradas+Pago  trenes'!$13:$59</definedName>
    <definedName name="RANGO2122">'[8]Entradas+Pago  trenes'!$65:$111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>#REF!</definedName>
    <definedName name="TEST0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>#REF!</definedName>
  </definedNames>
  <calcPr calcId="191029" concurrentManual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9" i="2" l="1"/>
  <c r="H35" i="2"/>
  <c r="H34" i="2"/>
  <c r="H30" i="2"/>
  <c r="H29" i="2"/>
  <c r="H25" i="2"/>
  <c r="F21" i="2"/>
  <c r="D21" i="2"/>
  <c r="H20" i="2"/>
  <c r="H19" i="2"/>
  <c r="H18" i="2"/>
  <c r="H17" i="2"/>
  <c r="H16" i="2"/>
  <c r="H13" i="2"/>
  <c r="H12" i="2"/>
  <c r="F11" i="2"/>
  <c r="F14" i="2" s="1"/>
  <c r="D11" i="2"/>
  <c r="D14" i="2" s="1"/>
  <c r="H10" i="2"/>
  <c r="H9" i="2"/>
  <c r="H8" i="2"/>
  <c r="F21" i="1"/>
  <c r="D21" i="1"/>
  <c r="F11" i="1"/>
  <c r="F14" i="1" s="1"/>
  <c r="D11" i="1"/>
  <c r="D14" i="1" s="1"/>
  <c r="D23" i="1" l="1"/>
  <c r="D23" i="2"/>
  <c r="D27" i="2" s="1"/>
  <c r="D32" i="2" s="1"/>
  <c r="D37" i="2" s="1"/>
  <c r="H21" i="2"/>
  <c r="F23" i="2"/>
  <c r="H14" i="2"/>
  <c r="H11" i="2"/>
  <c r="F23" i="1"/>
  <c r="F27" i="1" s="1"/>
  <c r="F32" i="1" s="1"/>
  <c r="H39" i="1"/>
  <c r="H12" i="1"/>
  <c r="D27" i="1"/>
  <c r="D32" i="1" s="1"/>
  <c r="D37" i="1" s="1"/>
  <c r="H35" i="1"/>
  <c r="H34" i="1"/>
  <c r="H30" i="1"/>
  <c r="H29" i="1"/>
  <c r="H25" i="1"/>
  <c r="H21" i="1"/>
  <c r="H20" i="1"/>
  <c r="H19" i="1"/>
  <c r="H18" i="1"/>
  <c r="H17" i="1"/>
  <c r="H16" i="1"/>
  <c r="H14" i="1"/>
  <c r="H13" i="1"/>
  <c r="H11" i="1"/>
  <c r="H10" i="1"/>
  <c r="H9" i="1"/>
  <c r="H8" i="1"/>
  <c r="H23" i="1" l="1"/>
  <c r="F27" i="2"/>
  <c r="H23" i="2"/>
  <c r="H27" i="1"/>
  <c r="H32" i="1"/>
  <c r="F37" i="1"/>
  <c r="F32" i="2" l="1"/>
  <c r="H27" i="2"/>
  <c r="H37" i="1"/>
  <c r="H32" i="2" l="1"/>
  <c r="F37" i="2"/>
  <c r="H37" i="2" l="1"/>
</calcChain>
</file>

<file path=xl/sharedStrings.xml><?xml version="1.0" encoding="utf-8"?>
<sst xmlns="http://schemas.openxmlformats.org/spreadsheetml/2006/main" count="116" uniqueCount="31">
  <si>
    <t>FMB, SA</t>
  </si>
  <si>
    <t>(En milers d'euros)</t>
  </si>
  <si>
    <t>Vendes Brutes</t>
  </si>
  <si>
    <t>Comissions i Ràpels</t>
  </si>
  <si>
    <t>Bossa ATM</t>
  </si>
  <si>
    <t>Vendes netes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</si>
  <si>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</si>
  <si>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</si>
  <si>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</si>
  <si>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</si>
  <si>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</si>
  <si>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</si>
  <si>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</si>
  <si>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</si>
  <si>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</si>
  <si>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</si>
  <si>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</si>
  <si>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Despeses Financeres Sanejament</t>
  </si>
  <si>
    <t>RESULTAT NET (Sense Renting ni Cànon)</t>
  </si>
  <si>
    <t>Renting de trens</t>
  </si>
  <si>
    <t xml:space="preserve">Cànons Ifercat L9 </t>
  </si>
  <si>
    <t>RESULTAT NET TOTAL</t>
  </si>
  <si>
    <t>Inversions Totals</t>
  </si>
  <si>
    <t>Tributs, Provisions i Altres</t>
  </si>
  <si>
    <t>Accessoris a l'explotació</t>
  </si>
  <si>
    <t>COMPTE DE RESULTATS MARÇ 2025</t>
  </si>
  <si>
    <t>COMPTE DE RESULTATS JUNY 2025</t>
  </si>
  <si>
    <t>Pressupost 2025</t>
  </si>
  <si>
    <t>Real 
2025</t>
  </si>
  <si>
    <t>Dif. Real'25 / PPOST'25</t>
  </si>
  <si>
    <t>COMPTE DE RESULTATS DESEMBRE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</si>
</sst>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0"/>
      <color theme="1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i/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</cellStyleXfs>
  <cellXfs count="56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7" fillId="2" borderId="1" xfId="3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vertical="center"/>
    </xf>
    <xf numFmtId="0" fontId="4" fillId="0" borderId="0" xfId="2" applyFont="1" applyAlignment="1">
      <alignment vertical="center"/>
    </xf>
    <xf numFmtId="3" fontId="8" fillId="0" borderId="3" xfId="3" applyNumberFormat="1" applyFont="1" applyBorder="1" applyAlignment="1">
      <alignment vertical="center"/>
    </xf>
    <xf numFmtId="3" fontId="8" fillId="0" borderId="3" xfId="3" applyNumberFormat="1" applyFont="1" applyFill="1" applyBorder="1" applyAlignment="1">
      <alignment vertical="center"/>
    </xf>
    <xf numFmtId="0" fontId="8" fillId="0" borderId="4" xfId="3" applyFont="1" applyBorder="1" applyAlignment="1">
      <alignment vertical="center"/>
    </xf>
    <xf numFmtId="3" fontId="8" fillId="0" borderId="5" xfId="3" applyNumberFormat="1" applyFont="1" applyFill="1" applyBorder="1" applyAlignment="1">
      <alignment vertical="center"/>
    </xf>
    <xf numFmtId="0" fontId="8" fillId="0" borderId="6" xfId="3" applyFont="1" applyBorder="1" applyAlignment="1">
      <alignment vertical="center"/>
    </xf>
    <xf numFmtId="3" fontId="8" fillId="0" borderId="7" xfId="3" applyNumberFormat="1" applyFont="1" applyFill="1" applyBorder="1" applyAlignment="1">
      <alignment vertical="center"/>
    </xf>
    <xf numFmtId="0" fontId="9" fillId="0" borderId="8" xfId="3" applyFont="1" applyBorder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0" fontId="9" fillId="3" borderId="11" xfId="3" applyFont="1" applyFill="1" applyBorder="1" applyAlignment="1">
      <alignment vertical="center"/>
    </xf>
    <xf numFmtId="3" fontId="9" fillId="3" borderId="12" xfId="3" applyNumberFormat="1" applyFont="1" applyFill="1" applyBorder="1" applyAlignment="1">
      <alignment vertical="center"/>
    </xf>
    <xf numFmtId="0" fontId="10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165" fontId="10" fillId="0" borderId="0" xfId="2" applyNumberFormat="1" applyFont="1" applyFill="1" applyAlignment="1">
      <alignment vertical="center"/>
    </xf>
    <xf numFmtId="0" fontId="8" fillId="0" borderId="13" xfId="3" applyFont="1" applyBorder="1" applyAlignment="1">
      <alignment vertical="center"/>
    </xf>
    <xf numFmtId="3" fontId="8" fillId="0" borderId="7" xfId="3" applyNumberFormat="1" applyFont="1" applyBorder="1" applyAlignment="1">
      <alignment vertical="center"/>
    </xf>
    <xf numFmtId="0" fontId="9" fillId="2" borderId="11" xfId="3" applyFont="1" applyFill="1" applyBorder="1" applyAlignment="1">
      <alignment vertical="center"/>
    </xf>
    <xf numFmtId="3" fontId="9" fillId="2" borderId="12" xfId="3" applyNumberFormat="1" applyFont="1" applyFill="1" applyBorder="1" applyAlignment="1">
      <alignment vertical="center"/>
    </xf>
    <xf numFmtId="0" fontId="8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9" fillId="4" borderId="11" xfId="3" applyFont="1" applyFill="1" applyBorder="1" applyAlignment="1">
      <alignment vertical="center"/>
    </xf>
    <xf numFmtId="3" fontId="9" fillId="4" borderId="1" xfId="3" applyNumberFormat="1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11" xfId="3" applyFont="1" applyBorder="1" applyAlignment="1">
      <alignment vertical="center"/>
    </xf>
    <xf numFmtId="3" fontId="9" fillId="0" borderId="1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0" fontId="8" fillId="0" borderId="8" xfId="3" applyFont="1" applyFill="1" applyBorder="1" applyAlignment="1">
      <alignment vertical="center"/>
    </xf>
    <xf numFmtId="3" fontId="8" fillId="0" borderId="14" xfId="3" applyNumberFormat="1" applyFont="1" applyFill="1" applyBorder="1" applyAlignment="1">
      <alignment vertical="center"/>
    </xf>
    <xf numFmtId="0" fontId="8" fillId="0" borderId="6" xfId="3" applyFont="1" applyFill="1" applyBorder="1" applyAlignment="1">
      <alignment vertical="center"/>
    </xf>
    <xf numFmtId="3" fontId="8" fillId="0" borderId="15" xfId="3" applyNumberFormat="1" applyFont="1" applyFill="1" applyBorder="1" applyAlignment="1">
      <alignment vertical="center"/>
    </xf>
    <xf numFmtId="3" fontId="9" fillId="0" borderId="0" xfId="3" applyNumberFormat="1" applyFont="1" applyFill="1" applyBorder="1" applyAlignment="1">
      <alignment vertical="center"/>
    </xf>
    <xf numFmtId="0" fontId="9" fillId="5" borderId="11" xfId="3" applyFont="1" applyFill="1" applyBorder="1" applyAlignment="1">
      <alignment vertical="center"/>
    </xf>
    <xf numFmtId="3" fontId="9" fillId="5" borderId="1" xfId="3" applyNumberFormat="1" applyFont="1" applyFill="1" applyBorder="1" applyAlignment="1">
      <alignment vertical="center"/>
    </xf>
    <xf numFmtId="0" fontId="8" fillId="0" borderId="8" xfId="3" applyFont="1" applyBorder="1" applyAlignment="1">
      <alignment vertical="center"/>
    </xf>
    <xf numFmtId="3" fontId="8" fillId="0" borderId="14" xfId="4" applyNumberFormat="1" applyFont="1" applyFill="1" applyBorder="1" applyAlignment="1">
      <alignment vertical="center"/>
    </xf>
    <xf numFmtId="3" fontId="8" fillId="0" borderId="15" xfId="4" applyNumberFormat="1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9" fillId="6" borderId="11" xfId="3" applyFont="1" applyFill="1" applyBorder="1" applyAlignment="1">
      <alignment vertical="center" wrapText="1"/>
    </xf>
    <xf numFmtId="3" fontId="9" fillId="6" borderId="1" xfId="4" applyNumberFormat="1" applyFont="1" applyFill="1" applyBorder="1" applyAlignment="1">
      <alignment vertical="center"/>
    </xf>
    <xf numFmtId="3" fontId="0" fillId="0" borderId="0" xfId="0" applyNumberFormat="1"/>
    <xf numFmtId="0" fontId="9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4" fillId="0" borderId="0" xfId="2" applyFont="1" applyFill="1" applyAlignment="1">
      <alignment vertical="center"/>
    </xf>
    <xf numFmtId="3" fontId="9" fillId="0" borderId="1" xfId="3" applyNumberFormat="1" applyFont="1" applyFill="1" applyBorder="1" applyAlignment="1">
      <alignment vertical="center"/>
    </xf>
  </cellXfs>
  <cellStyles count="6">
    <cellStyle name="Normal" xfId="0" builtinId="0"/>
    <cellStyle name="Normal 10 2 2" xfId="2" xr:uid="{50F7EFDD-C603-47AD-9BA4-DFAB4D9F523D}"/>
    <cellStyle name="Normal 10 2 4 5" xfId="5" xr:uid="{C8252B1E-7A9C-4F33-AF73-0D4B6DA7CFA9}"/>
    <cellStyle name="Normal 2 2 2" xfId="4" xr:uid="{23ACD71E-3DC7-4A87-83E2-79B99B50F109}"/>
    <cellStyle name="Normal 6 2 3 9" xfId="3" xr:uid="{5B7F5D54-F037-401D-85B4-6A46AAB2FCEA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1</xdr:row>
      <xdr:rowOff>9525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C9BCE18A-E416-4C27-98CA-6138E188E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200025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0</xdr:row>
      <xdr:rowOff>171450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298D3243-C40E-4A4A-BCA0-AE8A0D8D6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171450"/>
          <a:ext cx="657225" cy="6572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0</xdr:row>
      <xdr:rowOff>171450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CE494E92-44FF-44B0-A88C-8C1126E14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171450"/>
          <a:ext cx="657225" cy="6572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0</xdr:row>
      <xdr:rowOff>171450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DA51E7EF-B758-46E6-9946-DDF210F6A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171450"/>
          <a:ext cx="657225" cy="657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61A40-5672-4E3E-828F-2E5F2E601565}">
  <sheetPr>
    <pageSetUpPr fitToPage="1"/>
  </sheetPr>
  <dimension ref="B3:J39"/>
  <sheetViews>
    <sheetView showGridLines="0" tabSelected="1" workbookViewId="0">
      <pane xSplit="3" ySplit="7" topLeftCell="D23" activePane="bottomRight" state="frozen"/>
      <selection pane="topRight" activeCell="D1" sqref="D1"/>
      <selection pane="bottomLeft" activeCell="A6" sqref="A6"/>
      <selection pane="bottomRight" activeCell="F39" sqref="F39"/>
    </sheetView>
  </sheetViews>
  <sheetFormatPr defaultColWidth="11.42578125" defaultRowHeight="15" x14ac:dyDescent="0.25"/>
  <cols>
    <col min="1" max="1" width="2.85546875" customWidth="1"/>
    <col min="2" max="2" width="46.42578125" bestFit="1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3" spans="2:8" ht="16.5" x14ac:dyDescent="0.25">
      <c r="B3" s="53" t="s">
        <v>0</v>
      </c>
      <c r="C3" s="2"/>
      <c r="D3" s="3"/>
      <c r="E3" s="2"/>
      <c r="F3" s="4"/>
      <c r="G3" s="2"/>
      <c r="H3" s="2"/>
    </row>
    <row r="4" spans="2:8" ht="16.5" x14ac:dyDescent="0.25">
      <c r="B4" s="52" t="s">
        <v>25</v>
      </c>
      <c r="C4" s="2"/>
      <c r="D4" s="3"/>
      <c r="E4" s="2"/>
      <c r="F4" s="4"/>
      <c r="G4" s="2"/>
      <c r="H4" s="2"/>
    </row>
    <row r="5" spans="2:8" ht="17.25" thickBot="1" x14ac:dyDescent="0.3">
      <c r="C5" s="3"/>
      <c r="D5" s="3"/>
      <c r="E5" s="3"/>
      <c r="F5" s="4"/>
      <c r="G5" s="3"/>
      <c r="H5" s="2"/>
    </row>
    <row r="6" spans="2:8" ht="30.75" thickBot="1" x14ac:dyDescent="0.3">
      <c r="B6" s="5" t="s">
        <v>1</v>
      </c>
      <c r="C6" s="2"/>
      <c r="D6" s="6" t="s">
        <v>27</v>
      </c>
      <c r="E6" s="2"/>
      <c r="F6" s="6" t="s">
        <v>28</v>
      </c>
      <c r="G6" s="2"/>
      <c r="H6" s="6" t="s">
        <v>29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2</v>
      </c>
      <c r="C8" s="8"/>
      <c r="D8" s="9">
        <v>84284.034709999993</v>
      </c>
      <c r="E8" s="8"/>
      <c r="F8" s="9">
        <v>55924.65514000001</v>
      </c>
      <c r="G8" s="8"/>
      <c r="H8" s="10">
        <f>+F8-D8</f>
        <v>-28359.379569999983</v>
      </c>
    </row>
    <row r="9" spans="2:8" ht="16.5" x14ac:dyDescent="0.25">
      <c r="B9" s="11" t="s">
        <v>3</v>
      </c>
      <c r="C9" s="8"/>
      <c r="D9" s="12">
        <v>-4226.5871000000006</v>
      </c>
      <c r="E9" s="8"/>
      <c r="F9" s="12">
        <v>-2274.3801099999996</v>
      </c>
      <c r="G9" s="8"/>
      <c r="H9" s="12">
        <f t="shared" ref="H9:H14" si="0">+F9-D9</f>
        <v>1952.206990000001</v>
      </c>
    </row>
    <row r="10" spans="2:8" ht="16.5" x14ac:dyDescent="0.25">
      <c r="B10" s="13" t="s">
        <v>4</v>
      </c>
      <c r="C10" s="8"/>
      <c r="D10" s="14">
        <v>0</v>
      </c>
      <c r="E10" s="8"/>
      <c r="F10" s="14">
        <v>4764.9689800000006</v>
      </c>
      <c r="G10" s="8"/>
      <c r="H10" s="14">
        <f t="shared" si="0"/>
        <v>4764.9689800000006</v>
      </c>
    </row>
    <row r="11" spans="2:8" ht="16.5" x14ac:dyDescent="0.25">
      <c r="B11" s="15" t="s">
        <v>5</v>
      </c>
      <c r="C11" s="8"/>
      <c r="D11" s="16">
        <f>+D8+D9+D10</f>
        <v>80057.447609999988</v>
      </c>
      <c r="E11" s="8"/>
      <c r="F11" s="16">
        <f>+F8+F9+F10</f>
        <v>58415.244010000009</v>
      </c>
      <c r="G11" s="8"/>
      <c r="H11" s="16">
        <f t="shared" si="0"/>
        <v>-21642.203599999979</v>
      </c>
    </row>
    <row r="12" spans="2:8" ht="16.5" x14ac:dyDescent="0.25">
      <c r="B12" s="11" t="s">
        <v>24</v>
      </c>
      <c r="C12" s="1"/>
      <c r="D12" s="17">
        <v>7112.8509399999994</v>
      </c>
      <c r="E12" s="1"/>
      <c r="F12" s="17">
        <v>7811.43055</v>
      </c>
      <c r="G12" s="1"/>
      <c r="H12" s="17">
        <f>+F12-D12</f>
        <v>698.57961000000068</v>
      </c>
    </row>
    <row r="13" spans="2:8" ht="16.5" x14ac:dyDescent="0.25">
      <c r="B13" s="13" t="s">
        <v>6</v>
      </c>
      <c r="C13" s="1"/>
      <c r="D13" s="18">
        <v>777</v>
      </c>
      <c r="E13" s="1"/>
      <c r="F13" s="18">
        <v>777</v>
      </c>
      <c r="G13" s="1"/>
      <c r="H13" s="18">
        <f t="shared" si="0"/>
        <v>0</v>
      </c>
    </row>
    <row r="14" spans="2:8" ht="17.25" thickBot="1" x14ac:dyDescent="0.3">
      <c r="B14" s="19" t="s">
        <v>7</v>
      </c>
      <c r="C14" s="8"/>
      <c r="D14" s="20">
        <f>+D11+D12+D13</f>
        <v>87947.298549999992</v>
      </c>
      <c r="E14" s="8"/>
      <c r="F14" s="20">
        <f>+F11+F12+F13</f>
        <v>67003.674560000014</v>
      </c>
      <c r="G14" s="8"/>
      <c r="H14" s="20">
        <f t="shared" si="0"/>
        <v>-20943.623989999978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8</v>
      </c>
      <c r="C16" s="8"/>
      <c r="D16" s="9">
        <v>-6417.18552</v>
      </c>
      <c r="E16" s="8"/>
      <c r="F16" s="9">
        <v>-6510.1165599999986</v>
      </c>
      <c r="G16" s="8"/>
      <c r="H16" s="10">
        <f t="shared" ref="H16:H21" si="1">+F16-D16</f>
        <v>-92.931039999998575</v>
      </c>
    </row>
    <row r="17" spans="2:10" ht="16.5" x14ac:dyDescent="0.25">
      <c r="B17" s="11" t="s">
        <v>9</v>
      </c>
      <c r="C17" s="8"/>
      <c r="D17" s="17">
        <v>-5208.5835800000004</v>
      </c>
      <c r="E17" s="8"/>
      <c r="F17" s="17">
        <v>-5790.1623499999996</v>
      </c>
      <c r="G17" s="8"/>
      <c r="H17" s="12">
        <f t="shared" si="1"/>
        <v>-581.57876999999917</v>
      </c>
    </row>
    <row r="18" spans="2:10" ht="16.5" x14ac:dyDescent="0.25">
      <c r="B18" s="24" t="s">
        <v>10</v>
      </c>
      <c r="C18" s="8"/>
      <c r="D18" s="25">
        <v>-62068.900999999998</v>
      </c>
      <c r="E18" s="8"/>
      <c r="F18" s="25">
        <v>-59463.328450000001</v>
      </c>
      <c r="G18" s="8"/>
      <c r="H18" s="14">
        <f t="shared" si="1"/>
        <v>2605.5725499999971</v>
      </c>
      <c r="J18" s="51"/>
    </row>
    <row r="19" spans="2:10" ht="16.5" x14ac:dyDescent="0.25">
      <c r="B19" s="11" t="s">
        <v>11</v>
      </c>
      <c r="C19" s="8"/>
      <c r="D19" s="17">
        <v>-35420.83660000001</v>
      </c>
      <c r="E19" s="8"/>
      <c r="F19" s="17">
        <v>-31458.815500000004</v>
      </c>
      <c r="G19" s="8"/>
      <c r="H19" s="12">
        <f t="shared" si="1"/>
        <v>3962.0211000000054</v>
      </c>
    </row>
    <row r="20" spans="2:10" ht="16.5" x14ac:dyDescent="0.25">
      <c r="B20" s="11" t="s">
        <v>23</v>
      </c>
      <c r="C20" s="8"/>
      <c r="D20" s="17">
        <v>-36.44218</v>
      </c>
      <c r="E20" s="8"/>
      <c r="F20" s="17">
        <v>-157.14022</v>
      </c>
      <c r="G20" s="8"/>
      <c r="H20" s="12">
        <f t="shared" si="1"/>
        <v>-120.69803999999999</v>
      </c>
    </row>
    <row r="21" spans="2:10" ht="17.25" thickBot="1" x14ac:dyDescent="0.3">
      <c r="B21" s="26" t="s">
        <v>12</v>
      </c>
      <c r="C21" s="8"/>
      <c r="D21" s="27">
        <f>+D16+D17+D18+D19+D20</f>
        <v>-109151.94888000001</v>
      </c>
      <c r="E21" s="8"/>
      <c r="F21" s="27">
        <f>+F16+F17+F18+F19+F20</f>
        <v>-103379.56307999999</v>
      </c>
      <c r="G21" s="8"/>
      <c r="H21" s="27">
        <f t="shared" si="1"/>
        <v>5772.3858000000182</v>
      </c>
    </row>
    <row r="22" spans="2:10" ht="17.25" thickBot="1" x14ac:dyDescent="0.3">
      <c r="B22" s="28"/>
      <c r="C22" s="8"/>
      <c r="D22" s="29"/>
      <c r="E22" s="8"/>
      <c r="F22" s="30"/>
      <c r="G22" s="8"/>
      <c r="H22" s="29"/>
    </row>
    <row r="23" spans="2:10" ht="17.25" thickBot="1" x14ac:dyDescent="0.3">
      <c r="B23" s="31" t="s">
        <v>13</v>
      </c>
      <c r="C23" s="8"/>
      <c r="D23" s="32">
        <f>+D14+D21</f>
        <v>-21204.650330000019</v>
      </c>
      <c r="E23" s="8"/>
      <c r="F23" s="32">
        <f>+F14+F21</f>
        <v>-36375.888519999979</v>
      </c>
      <c r="G23" s="8"/>
      <c r="H23" s="32">
        <f>+F23-D23</f>
        <v>-15171.23818999996</v>
      </c>
    </row>
    <row r="24" spans="2:10" x14ac:dyDescent="0.25">
      <c r="B24" s="21"/>
      <c r="C24" s="2"/>
      <c r="D24" s="22"/>
      <c r="E24" s="2"/>
      <c r="F24" s="22"/>
      <c r="G24" s="2"/>
      <c r="H24" s="22"/>
    </row>
    <row r="25" spans="2:10" ht="17.25" thickBot="1" x14ac:dyDescent="0.3">
      <c r="B25" s="26" t="s">
        <v>14</v>
      </c>
      <c r="C25" s="8"/>
      <c r="D25" s="27">
        <v>-3641.5428100000008</v>
      </c>
      <c r="E25" s="8"/>
      <c r="F25" s="27">
        <v>-3514.5145200000006</v>
      </c>
      <c r="G25" s="8"/>
      <c r="H25" s="27">
        <f>+F25-D25</f>
        <v>127.0282900000002</v>
      </c>
    </row>
    <row r="26" spans="2:10" ht="17.25" thickBot="1" x14ac:dyDescent="0.3">
      <c r="B26" s="33"/>
      <c r="C26" s="8"/>
      <c r="D26" s="29"/>
      <c r="E26" s="8"/>
      <c r="F26" s="29"/>
      <c r="G26" s="8"/>
      <c r="H26" s="29"/>
    </row>
    <row r="27" spans="2:10" ht="17.25" thickBot="1" x14ac:dyDescent="0.3">
      <c r="B27" s="34" t="s">
        <v>15</v>
      </c>
      <c r="C27" s="8"/>
      <c r="D27" s="35">
        <f>D23+D25</f>
        <v>-24846.193140000018</v>
      </c>
      <c r="E27" s="8"/>
      <c r="F27" s="35">
        <f>F23+F25</f>
        <v>-39890.403039999976</v>
      </c>
      <c r="G27" s="8"/>
      <c r="H27" s="35">
        <f>+F27-D27</f>
        <v>-15044.209899999958</v>
      </c>
    </row>
    <row r="28" spans="2:10" ht="17.25" thickBot="1" x14ac:dyDescent="0.3">
      <c r="B28" s="28"/>
      <c r="C28" s="8"/>
      <c r="D28" s="36"/>
      <c r="E28" s="8"/>
      <c r="F28" s="36"/>
      <c r="G28" s="8"/>
      <c r="H28" s="36"/>
    </row>
    <row r="29" spans="2:10" ht="16.5" x14ac:dyDescent="0.25">
      <c r="B29" s="37" t="s">
        <v>16</v>
      </c>
      <c r="C29" s="8"/>
      <c r="D29" s="38">
        <v>-5330.2372800000003</v>
      </c>
      <c r="E29" s="8"/>
      <c r="F29" s="38">
        <v>-4555.4921900000008</v>
      </c>
      <c r="G29" s="8"/>
      <c r="H29" s="38">
        <f t="shared" ref="H29:H30" si="2">+F29-D29</f>
        <v>774.74508999999944</v>
      </c>
    </row>
    <row r="30" spans="2:10" ht="17.25" thickBot="1" x14ac:dyDescent="0.3">
      <c r="B30" s="39" t="s">
        <v>17</v>
      </c>
      <c r="C30" s="8"/>
      <c r="D30" s="40">
        <v>-3504.4258500000001</v>
      </c>
      <c r="E30" s="8"/>
      <c r="F30" s="40">
        <v>-3563.3083399999996</v>
      </c>
      <c r="G30" s="8"/>
      <c r="H30" s="40">
        <f t="shared" si="2"/>
        <v>-58.882489999999507</v>
      </c>
    </row>
    <row r="31" spans="2:10" ht="17.25" thickBot="1" x14ac:dyDescent="0.3">
      <c r="B31" s="33"/>
      <c r="C31" s="8"/>
      <c r="D31" s="41"/>
      <c r="E31" s="8"/>
      <c r="F31" s="41"/>
      <c r="G31" s="8"/>
      <c r="H31" s="41"/>
    </row>
    <row r="32" spans="2:10" ht="17.25" thickBot="1" x14ac:dyDescent="0.3">
      <c r="B32" s="42" t="s">
        <v>18</v>
      </c>
      <c r="C32" s="8"/>
      <c r="D32" s="43">
        <f>D27+D29+D30</f>
        <v>-33680.856270000018</v>
      </c>
      <c r="E32" s="8"/>
      <c r="F32" s="43">
        <f>F27+F29+F30</f>
        <v>-48009.203569999983</v>
      </c>
      <c r="G32" s="8"/>
      <c r="H32" s="43">
        <f>+F32-D32</f>
        <v>-14328.347299999965</v>
      </c>
    </row>
    <row r="33" spans="2:8" ht="17.25" thickBot="1" x14ac:dyDescent="0.3">
      <c r="B33" s="8"/>
      <c r="C33" s="8"/>
      <c r="D33" s="29"/>
      <c r="E33" s="8"/>
      <c r="F33" s="29"/>
      <c r="G33" s="8"/>
      <c r="H33" s="29"/>
    </row>
    <row r="34" spans="2:8" ht="16.5" x14ac:dyDescent="0.25">
      <c r="B34" s="44" t="s">
        <v>19</v>
      </c>
      <c r="C34" s="8"/>
      <c r="D34" s="45">
        <v>-4507.7499900000003</v>
      </c>
      <c r="E34" s="8"/>
      <c r="F34" s="45">
        <v>-4507.75</v>
      </c>
      <c r="G34" s="8"/>
      <c r="H34" s="45">
        <f t="shared" ref="H34:H35" si="3">+F34-D34</f>
        <v>-9.9999997473787516E-6</v>
      </c>
    </row>
    <row r="35" spans="2:8" ht="17.25" thickBot="1" x14ac:dyDescent="0.3">
      <c r="B35" s="13" t="s">
        <v>20</v>
      </c>
      <c r="C35" s="8"/>
      <c r="D35" s="46">
        <v>-37107.300149999995</v>
      </c>
      <c r="E35" s="8"/>
      <c r="F35" s="46">
        <v>-27736.764609999998</v>
      </c>
      <c r="G35" s="8"/>
      <c r="H35" s="46">
        <f t="shared" si="3"/>
        <v>9370.5355399999971</v>
      </c>
    </row>
    <row r="36" spans="2:8" ht="17.25" thickBot="1" x14ac:dyDescent="0.3">
      <c r="B36" s="47"/>
      <c r="C36" s="8"/>
      <c r="D36" s="48"/>
      <c r="E36" s="8"/>
      <c r="F36" s="48"/>
      <c r="G36" s="8"/>
      <c r="H36" s="48"/>
    </row>
    <row r="37" spans="2:8" ht="17.25" thickBot="1" x14ac:dyDescent="0.3">
      <c r="B37" s="49" t="s">
        <v>21</v>
      </c>
      <c r="C37" s="8"/>
      <c r="D37" s="50">
        <f>D32+D34+D35</f>
        <v>-75295.906410000011</v>
      </c>
      <c r="E37" s="8"/>
      <c r="F37" s="50">
        <f>F32+F34+F35</f>
        <v>-80253.718179999982</v>
      </c>
      <c r="G37" s="8"/>
      <c r="H37" s="50">
        <f>+F37-D37</f>
        <v>-4957.8117699999711</v>
      </c>
    </row>
    <row r="38" spans="2:8" ht="15.75" thickBot="1" x14ac:dyDescent="0.3"/>
    <row r="39" spans="2:8" ht="17.25" thickBot="1" x14ac:dyDescent="0.3">
      <c r="B39" s="34" t="s">
        <v>22</v>
      </c>
      <c r="C39" s="8"/>
      <c r="D39" s="35">
        <v>-6206.0049399999998</v>
      </c>
      <c r="E39" s="8"/>
      <c r="F39" s="35">
        <v>-6101.6202800000001</v>
      </c>
      <c r="G39" s="8"/>
      <c r="H39" s="35">
        <f t="shared" ref="H39" si="4">+F39-D39</f>
        <v>104.38465999999971</v>
      </c>
    </row>
  </sheetData>
  <pageMargins left="0.7" right="0.7" top="0.75" bottom="0.75" header="0.3" footer="0.3"/>
  <pageSetup paperSize="9" scale="96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FB6F-E0BA-4D6A-82BB-3F6225754E51}">
  <dimension ref="B3:J39"/>
  <sheetViews>
    <sheetView showGridLines="0" zoomScaleNormal="100" workbookViewId="0">
      <pane xSplit="3" ySplit="7" topLeftCell="D20" activePane="bottomRight" state="frozen"/>
      <selection pane="topRight" activeCell="D1" sqref="D1"/>
      <selection pane="bottomLeft" activeCell="A8" sqref="A8"/>
      <selection pane="bottomRight" activeCell="F39" sqref="F39"/>
    </sheetView>
  </sheetViews>
  <sheetFormatPr defaultColWidth="11.42578125" defaultRowHeight="15" x14ac:dyDescent="0.25"/>
  <cols>
    <col min="1" max="1" width="2.85546875" customWidth="1"/>
    <col min="2" max="2" width="46.42578125" bestFit="1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3" spans="2:8" ht="16.5" x14ac:dyDescent="0.25">
      <c r="B3" s="53" t="s">
        <v>0</v>
      </c>
      <c r="C3" s="2"/>
      <c r="D3" s="3"/>
      <c r="E3" s="2"/>
      <c r="F3" s="4"/>
      <c r="G3" s="2"/>
      <c r="H3" s="2"/>
    </row>
    <row r="4" spans="2:8" ht="16.5" x14ac:dyDescent="0.25">
      <c r="B4" s="52" t="s">
        <v>26</v>
      </c>
      <c r="C4" s="2"/>
      <c r="D4" s="3"/>
      <c r="E4" s="2"/>
      <c r="F4" s="4"/>
      <c r="G4" s="2"/>
      <c r="H4" s="2"/>
    </row>
    <row r="5" spans="2:8" ht="17.25" thickBot="1" x14ac:dyDescent="0.3">
      <c r="C5" s="3"/>
      <c r="D5" s="3"/>
      <c r="E5" s="3"/>
      <c r="F5" s="4"/>
      <c r="G5" s="3"/>
      <c r="H5" s="2"/>
    </row>
    <row r="6" spans="2:8" ht="30.75" thickBot="1" x14ac:dyDescent="0.3">
      <c r="B6" s="5" t="s">
        <v>1</v>
      </c>
      <c r="C6" s="2"/>
      <c r="D6" s="6" t="s">
        <v>27</v>
      </c>
      <c r="E6" s="2"/>
      <c r="F6" s="6" t="s">
        <v>28</v>
      </c>
      <c r="G6" s="2"/>
      <c r="H6" s="6" t="s">
        <v>29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2</v>
      </c>
      <c r="C8" s="8"/>
      <c r="D8" s="9">
        <v>174698.10892</v>
      </c>
      <c r="E8" s="8"/>
      <c r="F8" s="9">
        <v>115950.44744999998</v>
      </c>
      <c r="G8" s="8"/>
      <c r="H8" s="10">
        <f>+F8-D8</f>
        <v>-58747.661470000021</v>
      </c>
    </row>
    <row r="9" spans="2:8" ht="16.5" x14ac:dyDescent="0.25">
      <c r="B9" s="11" t="s">
        <v>3</v>
      </c>
      <c r="C9" s="8"/>
      <c r="D9" s="12">
        <v>-8760.5769499999988</v>
      </c>
      <c r="E9" s="8"/>
      <c r="F9" s="12">
        <v>-4565.2813400000005</v>
      </c>
      <c r="G9" s="8"/>
      <c r="H9" s="12">
        <f t="shared" ref="H9:H14" si="0">+F9-D9</f>
        <v>4195.2956099999983</v>
      </c>
    </row>
    <row r="10" spans="2:8" ht="16.5" x14ac:dyDescent="0.25">
      <c r="B10" s="13" t="s">
        <v>4</v>
      </c>
      <c r="C10" s="8"/>
      <c r="D10" s="14">
        <v>2600</v>
      </c>
      <c r="E10" s="8"/>
      <c r="F10" s="14">
        <v>9707.0147799999995</v>
      </c>
      <c r="G10" s="8"/>
      <c r="H10" s="14">
        <f t="shared" si="0"/>
        <v>7107.0147799999995</v>
      </c>
    </row>
    <row r="11" spans="2:8" ht="16.5" x14ac:dyDescent="0.25">
      <c r="B11" s="15" t="s">
        <v>5</v>
      </c>
      <c r="C11" s="8"/>
      <c r="D11" s="16">
        <f>+D8+D9+D10</f>
        <v>168537.53197000001</v>
      </c>
      <c r="E11" s="8"/>
      <c r="F11" s="16">
        <f>+F8+F9+F10</f>
        <v>121092.18088999997</v>
      </c>
      <c r="G11" s="8"/>
      <c r="H11" s="16">
        <f t="shared" si="0"/>
        <v>-47445.351080000037</v>
      </c>
    </row>
    <row r="12" spans="2:8" ht="16.5" x14ac:dyDescent="0.25">
      <c r="B12" s="11" t="s">
        <v>24</v>
      </c>
      <c r="C12" s="1"/>
      <c r="D12" s="17">
        <v>14201.74329</v>
      </c>
      <c r="E12" s="1"/>
      <c r="F12" s="17">
        <v>15125.197120000001</v>
      </c>
      <c r="G12" s="1"/>
      <c r="H12" s="17">
        <f>+F12-D12</f>
        <v>923.45383000000038</v>
      </c>
    </row>
    <row r="13" spans="2:8" ht="16.5" x14ac:dyDescent="0.25">
      <c r="B13" s="13" t="s">
        <v>6</v>
      </c>
      <c r="C13" s="1"/>
      <c r="D13" s="18">
        <v>1554</v>
      </c>
      <c r="E13" s="1"/>
      <c r="F13" s="18">
        <v>1554</v>
      </c>
      <c r="G13" s="1"/>
      <c r="H13" s="18">
        <f t="shared" si="0"/>
        <v>0</v>
      </c>
    </row>
    <row r="14" spans="2:8" ht="17.25" thickBot="1" x14ac:dyDescent="0.3">
      <c r="B14" s="19" t="s">
        <v>7</v>
      </c>
      <c r="C14" s="8"/>
      <c r="D14" s="20">
        <f>+D11+D12+D13</f>
        <v>184293.27526000002</v>
      </c>
      <c r="E14" s="8"/>
      <c r="F14" s="20">
        <f>+F11+F12+F13</f>
        <v>137771.37800999999</v>
      </c>
      <c r="G14" s="8"/>
      <c r="H14" s="20">
        <f t="shared" si="0"/>
        <v>-46521.897250000038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8</v>
      </c>
      <c r="C16" s="8"/>
      <c r="D16" s="9">
        <v>-12675.31587</v>
      </c>
      <c r="E16" s="8"/>
      <c r="F16" s="9">
        <v>-10747.166020000001</v>
      </c>
      <c r="G16" s="8"/>
      <c r="H16" s="10">
        <f t="shared" ref="H16:H21" si="1">+F16-D16</f>
        <v>1928.1498499999998</v>
      </c>
    </row>
    <row r="17" spans="2:10" ht="16.5" x14ac:dyDescent="0.25">
      <c r="B17" s="11" t="s">
        <v>9</v>
      </c>
      <c r="C17" s="8"/>
      <c r="D17" s="17">
        <v>-10541.57908</v>
      </c>
      <c r="E17" s="8"/>
      <c r="F17" s="17">
        <v>-9427.6363399999991</v>
      </c>
      <c r="G17" s="8"/>
      <c r="H17" s="12">
        <f t="shared" si="1"/>
        <v>1113.9427400000004</v>
      </c>
    </row>
    <row r="18" spans="2:10" ht="16.5" x14ac:dyDescent="0.25">
      <c r="B18" s="24" t="s">
        <v>10</v>
      </c>
      <c r="C18" s="8"/>
      <c r="D18" s="25">
        <v>-124851.29328</v>
      </c>
      <c r="E18" s="8"/>
      <c r="F18" s="25">
        <v>-120301.99848999998</v>
      </c>
      <c r="G18" s="8"/>
      <c r="H18" s="14">
        <f t="shared" si="1"/>
        <v>4549.2947900000145</v>
      </c>
      <c r="J18" s="51"/>
    </row>
    <row r="19" spans="2:10" ht="16.5" x14ac:dyDescent="0.25">
      <c r="B19" s="11" t="s">
        <v>11</v>
      </c>
      <c r="C19" s="8"/>
      <c r="D19" s="17">
        <v>-70386.295010000002</v>
      </c>
      <c r="E19" s="8"/>
      <c r="F19" s="17">
        <v>-64788.553849999997</v>
      </c>
      <c r="G19" s="8"/>
      <c r="H19" s="12">
        <f t="shared" si="1"/>
        <v>5597.741160000005</v>
      </c>
    </row>
    <row r="20" spans="2:10" ht="16.5" x14ac:dyDescent="0.25">
      <c r="B20" s="11" t="s">
        <v>23</v>
      </c>
      <c r="C20" s="8"/>
      <c r="D20" s="17">
        <v>-75.61936</v>
      </c>
      <c r="E20" s="8"/>
      <c r="F20" s="17">
        <v>-230.76829999999998</v>
      </c>
      <c r="G20" s="8"/>
      <c r="H20" s="12">
        <f t="shared" si="1"/>
        <v>-155.14893999999998</v>
      </c>
    </row>
    <row r="21" spans="2:10" ht="17.25" thickBot="1" x14ac:dyDescent="0.3">
      <c r="B21" s="26" t="s">
        <v>12</v>
      </c>
      <c r="C21" s="8"/>
      <c r="D21" s="27">
        <f>+D16+D17+D18+D19+D20</f>
        <v>-218530.10260000001</v>
      </c>
      <c r="E21" s="8"/>
      <c r="F21" s="27">
        <f>+F16+F17+F18+F19+F20</f>
        <v>-205496.12299999999</v>
      </c>
      <c r="G21" s="8"/>
      <c r="H21" s="27">
        <f t="shared" si="1"/>
        <v>13033.979600000021</v>
      </c>
    </row>
    <row r="22" spans="2:10" ht="17.25" thickBot="1" x14ac:dyDescent="0.3">
      <c r="B22" s="28"/>
      <c r="C22" s="8"/>
      <c r="D22" s="29"/>
      <c r="E22" s="8"/>
      <c r="F22" s="30"/>
      <c r="G22" s="8"/>
      <c r="H22" s="29"/>
    </row>
    <row r="23" spans="2:10" ht="17.25" thickBot="1" x14ac:dyDescent="0.3">
      <c r="B23" s="31" t="s">
        <v>13</v>
      </c>
      <c r="C23" s="8"/>
      <c r="D23" s="32">
        <f>+D14+D21</f>
        <v>-34236.827339999989</v>
      </c>
      <c r="E23" s="8"/>
      <c r="F23" s="32">
        <f>+F14+F21</f>
        <v>-67724.744990000007</v>
      </c>
      <c r="G23" s="8"/>
      <c r="H23" s="32">
        <f>+F23-D23</f>
        <v>-33487.917650000018</v>
      </c>
    </row>
    <row r="24" spans="2:10" x14ac:dyDescent="0.25">
      <c r="B24" s="21"/>
      <c r="C24" s="2"/>
      <c r="D24" s="22"/>
      <c r="E24" s="2"/>
      <c r="F24" s="22"/>
      <c r="G24" s="2"/>
      <c r="H24" s="22"/>
    </row>
    <row r="25" spans="2:10" ht="17.25" thickBot="1" x14ac:dyDescent="0.3">
      <c r="B25" s="26" t="s">
        <v>14</v>
      </c>
      <c r="C25" s="8"/>
      <c r="D25" s="27">
        <v>-7743.269940000002</v>
      </c>
      <c r="E25" s="8"/>
      <c r="F25" s="27">
        <v>-7312.3998100000026</v>
      </c>
      <c r="G25" s="8"/>
      <c r="H25" s="27">
        <f>+F25-D25</f>
        <v>430.87012999999934</v>
      </c>
    </row>
    <row r="26" spans="2:10" ht="17.25" thickBot="1" x14ac:dyDescent="0.3">
      <c r="B26" s="33"/>
      <c r="C26" s="8"/>
      <c r="D26" s="29"/>
      <c r="E26" s="8"/>
      <c r="F26" s="29"/>
      <c r="G26" s="8"/>
      <c r="H26" s="29"/>
    </row>
    <row r="27" spans="2:10" ht="17.25" thickBot="1" x14ac:dyDescent="0.3">
      <c r="B27" s="34" t="s">
        <v>15</v>
      </c>
      <c r="C27" s="8"/>
      <c r="D27" s="35">
        <f>D23+D25</f>
        <v>-41980.097279999987</v>
      </c>
      <c r="E27" s="8"/>
      <c r="F27" s="35">
        <f>F23+F25</f>
        <v>-75037.144800000009</v>
      </c>
      <c r="G27" s="8"/>
      <c r="H27" s="35">
        <f>+F27-D27</f>
        <v>-33057.047520000022</v>
      </c>
    </row>
    <row r="28" spans="2:10" ht="17.25" thickBot="1" x14ac:dyDescent="0.3">
      <c r="B28" s="28"/>
      <c r="C28" s="8"/>
      <c r="D28" s="36"/>
      <c r="E28" s="8"/>
      <c r="F28" s="36"/>
      <c r="G28" s="8"/>
      <c r="H28" s="36"/>
    </row>
    <row r="29" spans="2:10" ht="16.5" x14ac:dyDescent="0.25">
      <c r="B29" s="37" t="s">
        <v>16</v>
      </c>
      <c r="C29" s="8"/>
      <c r="D29" s="38">
        <v>-10660.474560000001</v>
      </c>
      <c r="E29" s="8"/>
      <c r="F29" s="38">
        <v>-8513.8901399999995</v>
      </c>
      <c r="G29" s="8"/>
      <c r="H29" s="38">
        <f t="shared" ref="H29:H30" si="2">+F29-D29</f>
        <v>2146.584420000001</v>
      </c>
    </row>
    <row r="30" spans="2:10" ht="17.25" thickBot="1" x14ac:dyDescent="0.3">
      <c r="B30" s="39" t="s">
        <v>17</v>
      </c>
      <c r="C30" s="8"/>
      <c r="D30" s="40">
        <v>-7008.8517000000002</v>
      </c>
      <c r="E30" s="8"/>
      <c r="F30" s="40">
        <v>-7179.2132699999993</v>
      </c>
      <c r="G30" s="8"/>
      <c r="H30" s="40">
        <f t="shared" si="2"/>
        <v>-170.36156999999912</v>
      </c>
    </row>
    <row r="31" spans="2:10" ht="17.25" thickBot="1" x14ac:dyDescent="0.3">
      <c r="B31" s="33"/>
      <c r="C31" s="8"/>
      <c r="D31" s="41"/>
      <c r="E31" s="8"/>
      <c r="F31" s="41"/>
      <c r="G31" s="8"/>
      <c r="H31" s="41"/>
    </row>
    <row r="32" spans="2:10" ht="17.25" thickBot="1" x14ac:dyDescent="0.3">
      <c r="B32" s="42" t="s">
        <v>18</v>
      </c>
      <c r="C32" s="8"/>
      <c r="D32" s="43">
        <f>D27+D29+D30</f>
        <v>-59649.423539999989</v>
      </c>
      <c r="E32" s="8"/>
      <c r="F32" s="43">
        <f>F27+F29+F30</f>
        <v>-90730.248210000005</v>
      </c>
      <c r="G32" s="8"/>
      <c r="H32" s="43">
        <f>+F32-D32</f>
        <v>-31080.824670000016</v>
      </c>
    </row>
    <row r="33" spans="2:8" ht="17.25" thickBot="1" x14ac:dyDescent="0.3">
      <c r="B33" s="8"/>
      <c r="C33" s="8"/>
      <c r="D33" s="29"/>
      <c r="E33" s="8"/>
      <c r="F33" s="29"/>
      <c r="G33" s="8"/>
      <c r="H33" s="29"/>
    </row>
    <row r="34" spans="2:8" ht="16.5" x14ac:dyDescent="0.25">
      <c r="B34" s="44" t="s">
        <v>19</v>
      </c>
      <c r="C34" s="8"/>
      <c r="D34" s="45">
        <v>-9015.4999800000005</v>
      </c>
      <c r="E34" s="8"/>
      <c r="F34" s="45">
        <v>-9015.5</v>
      </c>
      <c r="G34" s="8"/>
      <c r="H34" s="45">
        <f t="shared" ref="H34:H35" si="3">+F34-D34</f>
        <v>-1.9999999494757503E-5</v>
      </c>
    </row>
    <row r="35" spans="2:8" ht="17.25" thickBot="1" x14ac:dyDescent="0.3">
      <c r="B35" s="13" t="s">
        <v>20</v>
      </c>
      <c r="C35" s="8"/>
      <c r="D35" s="46">
        <v>-74214.600299999991</v>
      </c>
      <c r="E35" s="8"/>
      <c r="F35" s="46">
        <v>-55474.541279999998</v>
      </c>
      <c r="G35" s="8"/>
      <c r="H35" s="46">
        <f t="shared" si="3"/>
        <v>18740.059019999993</v>
      </c>
    </row>
    <row r="36" spans="2:8" ht="17.25" thickBot="1" x14ac:dyDescent="0.3">
      <c r="B36" s="47"/>
      <c r="C36" s="8"/>
      <c r="D36" s="48"/>
      <c r="E36" s="8"/>
      <c r="F36" s="48"/>
      <c r="G36" s="8"/>
      <c r="H36" s="48"/>
    </row>
    <row r="37" spans="2:8" ht="17.25" thickBot="1" x14ac:dyDescent="0.3">
      <c r="B37" s="49" t="s">
        <v>21</v>
      </c>
      <c r="C37" s="8"/>
      <c r="D37" s="50">
        <f>D32+D34+D35</f>
        <v>-142879.52381999997</v>
      </c>
      <c r="E37" s="8"/>
      <c r="F37" s="50">
        <f>F32+F34+F35</f>
        <v>-155220.28949</v>
      </c>
      <c r="G37" s="8"/>
      <c r="H37" s="50">
        <f>+F37-D37</f>
        <v>-12340.765670000023</v>
      </c>
    </row>
    <row r="38" spans="2:8" ht="15.75" thickBot="1" x14ac:dyDescent="0.3"/>
    <row r="39" spans="2:8" ht="17.25" thickBot="1" x14ac:dyDescent="0.3">
      <c r="B39" s="34" t="s">
        <v>22</v>
      </c>
      <c r="C39" s="8"/>
      <c r="D39" s="35">
        <v>-14498.857330000001</v>
      </c>
      <c r="E39" s="8"/>
      <c r="F39" s="35">
        <v>-19497.565259999996</v>
      </c>
      <c r="G39" s="8"/>
      <c r="H39" s="35">
        <f t="shared" ref="H39" si="4">+F39-D39</f>
        <v>-4998.707929999995</v>
      </c>
    </row>
  </sheetData>
  <pageMargins left="0.55118110236220474" right="0.15748031496062992" top="0.74803149606299213" bottom="0.74803149606299213" header="0.31496062992125984" footer="0.31496062992125984"/>
  <pageSetup paperSize="9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2E60-F442-4664-A0CF-7ACAB6C3ABAE}">
  <dimension ref="B3:J40"/>
  <sheetViews>
    <sheetView showGridLines="0" zoomScaleNormal="100" workbookViewId="0">
      <pane xSplit="3" ySplit="7" topLeftCell="D20" activePane="bottomRight" state="frozen"/>
      <selection pane="topRight" activeCell="D1" sqref="D1"/>
      <selection pane="bottomLeft" activeCell="A8" sqref="A8"/>
      <selection pane="bottomRight" activeCell="H39" sqref="H39"/>
    </sheetView>
  </sheetViews>
  <sheetFormatPr defaultColWidth="11.42578125" defaultRowHeight="15" x14ac:dyDescent="0.25"/>
  <cols>
    <col min="1" max="1" width="2.85546875" customWidth="1"/>
    <col min="2" max="2" width="46.42578125" bestFit="1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3" spans="2:8" ht="16.5" x14ac:dyDescent="0.25">
      <c r="B3" s="53" t="s">
        <v>0</v>
      </c>
      <c r="C3" s="2"/>
      <c r="D3" s="3"/>
      <c r="E3" s="2"/>
      <c r="F3" s="4"/>
      <c r="G3" s="2"/>
      <c r="H3" s="2"/>
    </row>
    <row r="4" spans="2:8" ht="16.5" x14ac:dyDescent="0.25">
      <c r="B4" s="52" t="s">
        <v>30</v>
      </c>
      <c r="C4" s="2"/>
      <c r="D4" s="3"/>
      <c r="E4" s="2"/>
      <c r="F4" s="4"/>
      <c r="G4" s="2"/>
      <c r="H4" s="2"/>
    </row>
    <row r="5" spans="2:8" ht="17.25" thickBot="1" x14ac:dyDescent="0.3">
      <c r="C5" s="3"/>
      <c r="D5" s="3"/>
      <c r="E5" s="3"/>
      <c r="F5" s="4"/>
      <c r="G5" s="3"/>
      <c r="H5" s="2"/>
    </row>
    <row r="6" spans="2:8" ht="30.75" thickBot="1" x14ac:dyDescent="0.3">
      <c r="B6" s="5" t="s">
        <v>1</v>
      </c>
      <c r="C6" s="2"/>
      <c r="D6" s="6" t="s">
        <v>27</v>
      </c>
      <c r="E6" s="2"/>
      <c r="F6" s="6" t="s">
        <v>28</v>
      </c>
      <c r="G6" s="2"/>
      <c r="H6" s="6" t="s">
        <v>29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2</v>
      </c>
      <c r="C8" s="8"/>
      <c r="D8" s="9">
        <v>254534.70224999994</v>
      </c>
      <c r="E8" s="8"/>
      <c r="F8" s="9">
        <v>171713.16900999998</v>
      </c>
      <c r="G8" s="8"/>
      <c r="H8" s="10">
        <v>-82821.533239999961</v>
      </c>
    </row>
    <row r="9" spans="2:8" ht="16.5" x14ac:dyDescent="0.25">
      <c r="B9" s="11" t="s">
        <v>3</v>
      </c>
      <c r="C9" s="8"/>
      <c r="D9" s="12">
        <v>-12764.136389999998</v>
      </c>
      <c r="E9" s="8"/>
      <c r="F9" s="12">
        <v>-6705.1251199999997</v>
      </c>
      <c r="G9" s="8"/>
      <c r="H9" s="12">
        <v>6059.0112699999981</v>
      </c>
    </row>
    <row r="10" spans="2:8" ht="16.5" x14ac:dyDescent="0.25">
      <c r="B10" s="13" t="s">
        <v>4</v>
      </c>
      <c r="C10" s="8"/>
      <c r="D10" s="14">
        <v>3900</v>
      </c>
      <c r="E10" s="8"/>
      <c r="F10" s="14">
        <v>16396.233110000001</v>
      </c>
      <c r="G10" s="8"/>
      <c r="H10" s="14">
        <v>12496.233110000001</v>
      </c>
    </row>
    <row r="11" spans="2:8" ht="16.5" x14ac:dyDescent="0.25">
      <c r="B11" s="15" t="s">
        <v>5</v>
      </c>
      <c r="C11" s="8"/>
      <c r="D11" s="16">
        <v>245670.56585999994</v>
      </c>
      <c r="E11" s="8"/>
      <c r="F11" s="16">
        <v>181404.27699999997</v>
      </c>
      <c r="G11" s="8"/>
      <c r="H11" s="16">
        <v>-64266.288860000001</v>
      </c>
    </row>
    <row r="12" spans="2:8" ht="16.5" x14ac:dyDescent="0.25">
      <c r="B12" s="11" t="s">
        <v>24</v>
      </c>
      <c r="C12" s="1"/>
      <c r="D12" s="17">
        <v>21274.460940000001</v>
      </c>
      <c r="E12" s="1"/>
      <c r="F12" s="17">
        <v>22981.982670000005</v>
      </c>
      <c r="G12" s="1"/>
      <c r="H12" s="17">
        <v>1707.521730000004</v>
      </c>
    </row>
    <row r="13" spans="2:8" ht="16.5" x14ac:dyDescent="0.25">
      <c r="B13" s="13" t="s">
        <v>6</v>
      </c>
      <c r="C13" s="1"/>
      <c r="D13" s="18">
        <v>2331</v>
      </c>
      <c r="E13" s="1"/>
      <c r="F13" s="18">
        <v>2331</v>
      </c>
      <c r="G13" s="1"/>
      <c r="H13" s="18">
        <v>0</v>
      </c>
    </row>
    <row r="14" spans="2:8" ht="17.25" thickBot="1" x14ac:dyDescent="0.3">
      <c r="B14" s="19" t="s">
        <v>7</v>
      </c>
      <c r="C14" s="8"/>
      <c r="D14" s="20">
        <v>269276.02679999993</v>
      </c>
      <c r="E14" s="8"/>
      <c r="F14" s="20">
        <v>206717.25966999997</v>
      </c>
      <c r="G14" s="8"/>
      <c r="H14" s="20">
        <v>-62558.767129999964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8</v>
      </c>
      <c r="C16" s="8"/>
      <c r="D16" s="9">
        <v>-18808.49439</v>
      </c>
      <c r="E16" s="8"/>
      <c r="F16" s="9">
        <v>-13938.905129999999</v>
      </c>
      <c r="G16" s="8"/>
      <c r="H16" s="10">
        <v>4869.5892600000006</v>
      </c>
    </row>
    <row r="17" spans="2:10" ht="16.5" x14ac:dyDescent="0.25">
      <c r="B17" s="11" t="s">
        <v>9</v>
      </c>
      <c r="C17" s="8"/>
      <c r="D17" s="17">
        <v>-15592.391109999999</v>
      </c>
      <c r="E17" s="8"/>
      <c r="F17" s="17">
        <v>-14172.146929999999</v>
      </c>
      <c r="G17" s="8"/>
      <c r="H17" s="12">
        <v>1420.2441799999997</v>
      </c>
    </row>
    <row r="18" spans="2:10" ht="16.5" x14ac:dyDescent="0.25">
      <c r="B18" s="24" t="s">
        <v>10</v>
      </c>
      <c r="C18" s="8"/>
      <c r="D18" s="25">
        <v>-187974.45684</v>
      </c>
      <c r="E18" s="8"/>
      <c r="F18" s="25">
        <v>-181361.86068000004</v>
      </c>
      <c r="G18" s="8"/>
      <c r="H18" s="14">
        <v>6612.5961600000001</v>
      </c>
      <c r="J18" s="51"/>
    </row>
    <row r="19" spans="2:10" ht="16.5" x14ac:dyDescent="0.25">
      <c r="B19" s="11" t="s">
        <v>11</v>
      </c>
      <c r="C19" s="8"/>
      <c r="D19" s="17">
        <v>-106394.39996999998</v>
      </c>
      <c r="E19" s="8"/>
      <c r="F19" s="17">
        <v>-96826.603609999991</v>
      </c>
      <c r="G19" s="8"/>
      <c r="H19" s="12">
        <v>9567.7963560000007</v>
      </c>
    </row>
    <row r="20" spans="2:10" ht="16.5" x14ac:dyDescent="0.25">
      <c r="B20" s="11" t="s">
        <v>23</v>
      </c>
      <c r="C20" s="8"/>
      <c r="D20" s="17">
        <v>-83.500539999999987</v>
      </c>
      <c r="E20" s="8"/>
      <c r="F20" s="17">
        <v>-247.02238</v>
      </c>
      <c r="G20" s="8"/>
      <c r="H20" s="12">
        <v>-163.52184</v>
      </c>
    </row>
    <row r="21" spans="2:10" ht="17.25" thickBot="1" x14ac:dyDescent="0.3">
      <c r="B21" s="26" t="s">
        <v>12</v>
      </c>
      <c r="C21" s="8"/>
      <c r="D21" s="27">
        <v>-328853.24284999998</v>
      </c>
      <c r="E21" s="8"/>
      <c r="F21" s="27">
        <v>-306546.53873000003</v>
      </c>
      <c r="G21" s="8"/>
      <c r="H21" s="27">
        <v>22306.704119999951</v>
      </c>
    </row>
    <row r="22" spans="2:10" ht="17.25" thickBot="1" x14ac:dyDescent="0.3">
      <c r="B22" s="28"/>
      <c r="C22" s="8"/>
      <c r="D22" s="29"/>
      <c r="E22" s="8"/>
      <c r="F22" s="30"/>
      <c r="G22" s="8"/>
      <c r="H22" s="29"/>
    </row>
    <row r="23" spans="2:10" ht="17.25" thickBot="1" x14ac:dyDescent="0.3">
      <c r="B23" s="31" t="s">
        <v>13</v>
      </c>
      <c r="C23" s="8"/>
      <c r="D23" s="32">
        <v>-59577.216050000046</v>
      </c>
      <c r="E23" s="8"/>
      <c r="F23" s="32">
        <v>-99829.279060000001</v>
      </c>
      <c r="G23" s="8"/>
      <c r="H23" s="32">
        <v>-40252.063010000013</v>
      </c>
    </row>
    <row r="24" spans="2:10" x14ac:dyDescent="0.25">
      <c r="B24" s="21"/>
      <c r="C24" s="2"/>
      <c r="D24" s="22"/>
      <c r="E24" s="2"/>
      <c r="F24" s="22"/>
      <c r="G24" s="2"/>
      <c r="H24" s="22"/>
    </row>
    <row r="25" spans="2:10" ht="17.25" thickBot="1" x14ac:dyDescent="0.3">
      <c r="B25" s="26" t="s">
        <v>14</v>
      </c>
      <c r="C25" s="8"/>
      <c r="D25" s="27">
        <v>-8747.5305900000021</v>
      </c>
      <c r="E25" s="8"/>
      <c r="F25" s="27">
        <v>-11279.114429999994</v>
      </c>
      <c r="G25" s="8"/>
      <c r="H25" s="27">
        <v>-2531.5838399999998</v>
      </c>
    </row>
    <row r="26" spans="2:10" ht="17.25" thickBot="1" x14ac:dyDescent="0.3">
      <c r="B26" s="33"/>
      <c r="C26" s="8"/>
      <c r="D26" s="29"/>
      <c r="E26" s="8"/>
      <c r="F26" s="29"/>
      <c r="G26" s="8"/>
      <c r="H26" s="29"/>
    </row>
    <row r="27" spans="2:10" ht="17.25" thickBot="1" x14ac:dyDescent="0.3">
      <c r="B27" s="34" t="s">
        <v>15</v>
      </c>
      <c r="C27" s="8"/>
      <c r="D27" s="35">
        <v>-68324.746639999998</v>
      </c>
      <c r="E27" s="54"/>
      <c r="F27" s="35">
        <v>-111108.39349000005</v>
      </c>
      <c r="G27" s="8"/>
      <c r="H27" s="35">
        <v>-42783.64684999999</v>
      </c>
    </row>
    <row r="28" spans="2:10" ht="17.25" thickBot="1" x14ac:dyDescent="0.3">
      <c r="B28" s="28"/>
      <c r="C28" s="8"/>
      <c r="D28" s="36"/>
      <c r="E28" s="54"/>
      <c r="F28" s="36"/>
      <c r="G28" s="54"/>
      <c r="H28" s="36"/>
    </row>
    <row r="29" spans="2:10" ht="16.5" x14ac:dyDescent="0.25">
      <c r="B29" s="37" t="s">
        <v>16</v>
      </c>
      <c r="C29" s="8"/>
      <c r="D29" s="38">
        <v>-15990.711839999998</v>
      </c>
      <c r="E29" s="54"/>
      <c r="F29" s="38">
        <v>-12913.500819999997</v>
      </c>
      <c r="G29" s="54"/>
      <c r="H29" s="38">
        <v>3077.2110200000006</v>
      </c>
    </row>
    <row r="30" spans="2:10" ht="17.25" thickBot="1" x14ac:dyDescent="0.3">
      <c r="B30" s="39" t="s">
        <v>17</v>
      </c>
      <c r="C30" s="8"/>
      <c r="D30" s="40">
        <v>-10513.277550000001</v>
      </c>
      <c r="E30" s="54"/>
      <c r="F30" s="40">
        <v>-10587.681700000001</v>
      </c>
      <c r="G30" s="54"/>
      <c r="H30" s="40">
        <v>-74.404150000000001</v>
      </c>
    </row>
    <row r="31" spans="2:10" ht="17.25" thickBot="1" x14ac:dyDescent="0.3">
      <c r="B31" s="33"/>
      <c r="C31" s="8"/>
      <c r="D31" s="41"/>
      <c r="E31" s="8"/>
      <c r="F31" s="41"/>
      <c r="G31" s="8"/>
      <c r="H31" s="41"/>
    </row>
    <row r="32" spans="2:10" ht="17.25" thickBot="1" x14ac:dyDescent="0.3">
      <c r="B32" s="42" t="s">
        <v>18</v>
      </c>
      <c r="C32" s="8"/>
      <c r="D32" s="43">
        <v>-94828.73603</v>
      </c>
      <c r="E32" s="29"/>
      <c r="F32" s="43">
        <v>-134609.57601000005</v>
      </c>
      <c r="G32" s="8"/>
      <c r="H32" s="43">
        <v>-39780.83997999999</v>
      </c>
    </row>
    <row r="33" spans="2:8" ht="17.25" thickBot="1" x14ac:dyDescent="0.3">
      <c r="B33" s="8"/>
      <c r="C33" s="8"/>
      <c r="D33" s="29"/>
      <c r="E33" s="8"/>
      <c r="F33" s="29"/>
      <c r="G33" s="8"/>
      <c r="H33" s="29"/>
    </row>
    <row r="34" spans="2:8" ht="16.5" x14ac:dyDescent="0.25">
      <c r="B34" s="44" t="s">
        <v>19</v>
      </c>
      <c r="C34" s="8"/>
      <c r="D34" s="45">
        <v>-13523.249970000001</v>
      </c>
      <c r="E34" s="8"/>
      <c r="F34" s="45">
        <v>-13523.25</v>
      </c>
      <c r="G34" s="8"/>
      <c r="H34" s="45">
        <v>0</v>
      </c>
    </row>
    <row r="35" spans="2:8" ht="17.25" thickBot="1" x14ac:dyDescent="0.3">
      <c r="B35" s="13" t="s">
        <v>20</v>
      </c>
      <c r="C35" s="8"/>
      <c r="D35" s="46">
        <v>-111321.90045</v>
      </c>
      <c r="E35" s="8"/>
      <c r="F35" s="46">
        <v>-102919.26061</v>
      </c>
      <c r="G35" s="8"/>
      <c r="H35" s="46">
        <v>8402.6398400000035</v>
      </c>
    </row>
    <row r="36" spans="2:8" ht="17.25" thickBot="1" x14ac:dyDescent="0.3">
      <c r="B36" s="47"/>
      <c r="C36" s="8"/>
      <c r="D36" s="48"/>
      <c r="E36" s="8"/>
      <c r="F36" s="48"/>
      <c r="G36" s="8"/>
      <c r="H36" s="48"/>
    </row>
    <row r="37" spans="2:8" ht="17.25" thickBot="1" x14ac:dyDescent="0.3">
      <c r="B37" s="49" t="s">
        <v>21</v>
      </c>
      <c r="C37" s="8"/>
      <c r="D37" s="50">
        <v>-219673.88645000005</v>
      </c>
      <c r="E37" s="8"/>
      <c r="F37" s="50">
        <v>-251052.08662000005</v>
      </c>
      <c r="G37" s="8"/>
      <c r="H37" s="50">
        <v>-31378.200169999996</v>
      </c>
    </row>
    <row r="38" spans="2:8" ht="15.75" thickBot="1" x14ac:dyDescent="0.3"/>
    <row r="39" spans="2:8" ht="17.25" thickBot="1" x14ac:dyDescent="0.3">
      <c r="B39" s="34" t="s">
        <v>22</v>
      </c>
      <c r="C39" s="8"/>
      <c r="D39" s="55">
        <v>-40517.759059999997</v>
      </c>
      <c r="E39" s="54"/>
      <c r="F39" s="55">
        <v>-44723.847889999997</v>
      </c>
      <c r="G39" s="54"/>
      <c r="H39" s="55">
        <v>-4206.0888300000006</v>
      </c>
    </row>
    <row r="40" spans="2:8" ht="16.5" x14ac:dyDescent="0.25">
      <c r="E40" s="54"/>
    </row>
  </sheetData>
  <pageMargins left="0.55118110236220474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B2F2-FB31-49DD-8064-03AA6343F628}">
  <dimension ref="B3:J39"/>
  <sheetViews>
    <sheetView showGridLines="0" zoomScaleNormal="100" workbookViewId="0">
      <pane xSplit="3" ySplit="7" topLeftCell="D20" activePane="bottomRight" state="frozen"/>
      <selection pane="topRight" activeCell="D1" sqref="D1"/>
      <selection pane="bottomLeft" activeCell="A8" sqref="A8"/>
      <selection pane="bottomRight" activeCell="J42" sqref="J42"/>
    </sheetView>
  </sheetViews>
  <sheetFormatPr defaultColWidth="11.42578125" defaultRowHeight="15" x14ac:dyDescent="0.25"/>
  <cols>
    <col min="1" max="1" width="2.85546875" customWidth="1"/>
    <col min="2" max="2" width="46.42578125" bestFit="1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3" spans="2:8" ht="16.5" x14ac:dyDescent="0.25">
      <c r="B3" s="53" t="s">
        <v>0</v>
      </c>
      <c r="C3" s="2"/>
      <c r="D3" s="3"/>
      <c r="E3" s="2"/>
      <c r="F3" s="4"/>
      <c r="G3" s="2"/>
      <c r="H3" s="2"/>
    </row>
    <row r="4" spans="2:8" ht="16.5" x14ac:dyDescent="0.25">
      <c r="B4" s="52" t="s">
        <v>30</v>
      </c>
      <c r="C4" s="2"/>
      <c r="D4" s="3"/>
      <c r="E4" s="2"/>
      <c r="F4" s="4"/>
      <c r="G4" s="2"/>
      <c r="H4" s="2"/>
    </row>
    <row r="5" spans="2:8" ht="17.25" thickBot="1" x14ac:dyDescent="0.3">
      <c r="C5" s="3"/>
      <c r="D5" s="3"/>
      <c r="E5" s="3"/>
      <c r="F5" s="4"/>
      <c r="G5" s="3"/>
      <c r="H5" s="2"/>
    </row>
    <row r="6" spans="2:8" ht="30.75" thickBot="1" x14ac:dyDescent="0.3">
      <c r="B6" s="5" t="s">
        <v>1</v>
      </c>
      <c r="C6" s="2"/>
      <c r="D6" s="6" t="s">
        <v>27</v>
      </c>
      <c r="E6" s="2"/>
      <c r="F6" s="6" t="s">
        <v>28</v>
      </c>
      <c r="G6" s="2"/>
      <c r="H6" s="6" t="s">
        <v>29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2</v>
      </c>
      <c r="C8" s="8"/>
      <c r="D8" s="9">
        <v>366548.27221000002</v>
      </c>
      <c r="E8" s="8"/>
      <c r="F8" s="9">
        <v>455291.96748999995</v>
      </c>
      <c r="G8" s="8"/>
      <c r="H8" s="10">
        <v>88743.695279999927</v>
      </c>
    </row>
    <row r="9" spans="2:8" ht="16.5" x14ac:dyDescent="0.25">
      <c r="B9" s="11" t="s">
        <v>3</v>
      </c>
      <c r="C9" s="8"/>
      <c r="D9" s="12">
        <v>-17225.041449999997</v>
      </c>
      <c r="E9" s="8"/>
      <c r="F9" s="12">
        <v>-9117.5194699999993</v>
      </c>
      <c r="G9" s="8"/>
      <c r="H9" s="12">
        <v>8107.5219799999977</v>
      </c>
    </row>
    <row r="10" spans="2:8" ht="16.5" x14ac:dyDescent="0.25">
      <c r="B10" s="13" t="s">
        <v>4</v>
      </c>
      <c r="C10" s="8"/>
      <c r="D10" s="14">
        <v>5200</v>
      </c>
      <c r="E10" s="8"/>
      <c r="F10" s="14">
        <v>20544.163339999999</v>
      </c>
      <c r="G10" s="8"/>
      <c r="H10" s="14">
        <v>15344.163339999999</v>
      </c>
    </row>
    <row r="11" spans="2:8" ht="16.5" x14ac:dyDescent="0.25">
      <c r="B11" s="15" t="s">
        <v>5</v>
      </c>
      <c r="C11" s="8"/>
      <c r="D11" s="16">
        <v>354523.23076000001</v>
      </c>
      <c r="E11" s="8"/>
      <c r="F11" s="16">
        <v>466718.61135999998</v>
      </c>
      <c r="G11" s="8"/>
      <c r="H11" s="16">
        <v>112195.38059999997</v>
      </c>
    </row>
    <row r="12" spans="2:8" ht="16.5" x14ac:dyDescent="0.25">
      <c r="B12" s="11" t="s">
        <v>24</v>
      </c>
      <c r="C12" s="1"/>
      <c r="D12" s="17">
        <v>28478.556530000002</v>
      </c>
      <c r="E12" s="1"/>
      <c r="F12" s="17">
        <v>34033.092050000007</v>
      </c>
      <c r="G12" s="1"/>
      <c r="H12" s="17">
        <v>5554.5355200000049</v>
      </c>
    </row>
    <row r="13" spans="2:8" ht="16.5" x14ac:dyDescent="0.25">
      <c r="B13" s="13" t="s">
        <v>6</v>
      </c>
      <c r="C13" s="1"/>
      <c r="D13" s="18">
        <v>3108</v>
      </c>
      <c r="E13" s="1"/>
      <c r="F13" s="18">
        <v>3122.9</v>
      </c>
      <c r="G13" s="1"/>
      <c r="H13" s="18">
        <v>14.900000000000091</v>
      </c>
    </row>
    <row r="14" spans="2:8" ht="17.25" thickBot="1" x14ac:dyDescent="0.3">
      <c r="B14" s="19" t="s">
        <v>7</v>
      </c>
      <c r="C14" s="8"/>
      <c r="D14" s="20">
        <v>386109.78729000001</v>
      </c>
      <c r="E14" s="8"/>
      <c r="F14" s="20">
        <v>503874.60340999998</v>
      </c>
      <c r="G14" s="8"/>
      <c r="H14" s="20">
        <v>117764.81611999997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8</v>
      </c>
      <c r="C16" s="8"/>
      <c r="D16" s="9">
        <v>-23290.17988</v>
      </c>
      <c r="E16" s="8"/>
      <c r="F16" s="9">
        <v>-17620.168170000001</v>
      </c>
      <c r="G16" s="8"/>
      <c r="H16" s="10">
        <v>5670.0117099999989</v>
      </c>
    </row>
    <row r="17" spans="2:10" ht="16.5" x14ac:dyDescent="0.25">
      <c r="B17" s="11" t="s">
        <v>9</v>
      </c>
      <c r="C17" s="8"/>
      <c r="D17" s="17">
        <v>-20508.940059999997</v>
      </c>
      <c r="E17" s="8"/>
      <c r="F17" s="17">
        <v>-19159.303769999999</v>
      </c>
      <c r="G17" s="8"/>
      <c r="H17" s="12">
        <v>1349.6362899999986</v>
      </c>
    </row>
    <row r="18" spans="2:10" ht="16.5" x14ac:dyDescent="0.25">
      <c r="B18" s="24" t="s">
        <v>10</v>
      </c>
      <c r="C18" s="8"/>
      <c r="D18" s="25">
        <v>-250531.86382999999</v>
      </c>
      <c r="E18" s="8"/>
      <c r="F18" s="25">
        <v>-256855.11118000001</v>
      </c>
      <c r="G18" s="8"/>
      <c r="H18" s="14">
        <v>-6323.2473500000197</v>
      </c>
      <c r="J18" s="51"/>
    </row>
    <row r="19" spans="2:10" ht="16.5" x14ac:dyDescent="0.25">
      <c r="B19" s="11" t="s">
        <v>11</v>
      </c>
      <c r="C19" s="8"/>
      <c r="D19" s="17">
        <v>-143523.64116999996</v>
      </c>
      <c r="E19" s="8"/>
      <c r="F19" s="17">
        <v>-135606.13880000004</v>
      </c>
      <c r="G19" s="8"/>
      <c r="H19" s="12">
        <v>7917.5023699999147</v>
      </c>
    </row>
    <row r="20" spans="2:10" ht="16.5" x14ac:dyDescent="0.25">
      <c r="B20" s="11" t="s">
        <v>23</v>
      </c>
      <c r="C20" s="8"/>
      <c r="D20" s="17">
        <v>-116.12475999999999</v>
      </c>
      <c r="E20" s="8"/>
      <c r="F20" s="17">
        <v>124.09753000000003</v>
      </c>
      <c r="G20" s="8"/>
      <c r="H20" s="12">
        <v>240.22229000000004</v>
      </c>
    </row>
    <row r="21" spans="2:10" ht="17.25" thickBot="1" x14ac:dyDescent="0.3">
      <c r="B21" s="26" t="s">
        <v>12</v>
      </c>
      <c r="C21" s="8"/>
      <c r="D21" s="27">
        <v>-437970.74969999993</v>
      </c>
      <c r="E21" s="8"/>
      <c r="F21" s="27">
        <v>-429116.62439000007</v>
      </c>
      <c r="G21" s="8"/>
      <c r="H21" s="27">
        <v>8854.1253099998576</v>
      </c>
    </row>
    <row r="22" spans="2:10" ht="17.25" thickBot="1" x14ac:dyDescent="0.3">
      <c r="B22" s="28"/>
      <c r="C22" s="8"/>
      <c r="D22" s="29"/>
      <c r="E22" s="8"/>
      <c r="F22" s="30"/>
      <c r="G22" s="8"/>
      <c r="H22" s="29"/>
    </row>
    <row r="23" spans="2:10" ht="17.25" thickBot="1" x14ac:dyDescent="0.3">
      <c r="B23" s="31" t="s">
        <v>13</v>
      </c>
      <c r="C23" s="8"/>
      <c r="D23" s="32">
        <v>-51860.96240999992</v>
      </c>
      <c r="E23" s="8"/>
      <c r="F23" s="32">
        <v>74757.979019999912</v>
      </c>
      <c r="G23" s="8"/>
      <c r="H23" s="32">
        <v>126618.94142999983</v>
      </c>
    </row>
    <row r="24" spans="2:10" x14ac:dyDescent="0.25">
      <c r="B24" s="21"/>
      <c r="C24" s="2"/>
      <c r="D24" s="22"/>
      <c r="E24" s="2"/>
      <c r="F24" s="22"/>
      <c r="G24" s="2"/>
      <c r="H24" s="22"/>
    </row>
    <row r="25" spans="2:10" ht="17.25" thickBot="1" x14ac:dyDescent="0.3">
      <c r="B25" s="26" t="s">
        <v>14</v>
      </c>
      <c r="C25" s="8"/>
      <c r="D25" s="27">
        <v>-9748.1664600000004</v>
      </c>
      <c r="E25" s="8"/>
      <c r="F25" s="27">
        <v>-15287.588840000011</v>
      </c>
      <c r="G25" s="8"/>
      <c r="H25" s="27">
        <v>-5539.4223800000109</v>
      </c>
    </row>
    <row r="26" spans="2:10" ht="17.25" thickBot="1" x14ac:dyDescent="0.3">
      <c r="B26" s="33"/>
      <c r="C26" s="8"/>
      <c r="D26" s="29"/>
      <c r="E26" s="8"/>
      <c r="F26" s="29"/>
      <c r="G26" s="8"/>
      <c r="H26" s="29"/>
    </row>
    <row r="27" spans="2:10" ht="17.25" thickBot="1" x14ac:dyDescent="0.3">
      <c r="B27" s="34" t="s">
        <v>15</v>
      </c>
      <c r="C27" s="8"/>
      <c r="D27" s="35">
        <v>-61609.12886999992</v>
      </c>
      <c r="E27" s="54"/>
      <c r="F27" s="35">
        <v>59470.3901799999</v>
      </c>
      <c r="G27" s="8"/>
      <c r="H27" s="35">
        <v>121079.51904999983</v>
      </c>
    </row>
    <row r="28" spans="2:10" ht="17.25" thickBot="1" x14ac:dyDescent="0.3">
      <c r="B28" s="28"/>
      <c r="C28" s="8"/>
      <c r="D28" s="36"/>
      <c r="E28" s="54"/>
      <c r="F28" s="36"/>
      <c r="G28" s="54"/>
      <c r="H28" s="36"/>
    </row>
    <row r="29" spans="2:10" ht="16.5" x14ac:dyDescent="0.25">
      <c r="B29" s="37" t="s">
        <v>16</v>
      </c>
      <c r="C29" s="8"/>
      <c r="D29" s="38">
        <v>-20807.46832</v>
      </c>
      <c r="E29" s="54"/>
      <c r="F29" s="38">
        <v>-16791.011590000002</v>
      </c>
      <c r="G29" s="54"/>
      <c r="H29" s="38">
        <v>4016.4567299999981</v>
      </c>
    </row>
    <row r="30" spans="2:10" ht="17.25" thickBot="1" x14ac:dyDescent="0.3">
      <c r="B30" s="39" t="s">
        <v>17</v>
      </c>
      <c r="C30" s="8"/>
      <c r="D30" s="40">
        <v>-14017.7034</v>
      </c>
      <c r="E30" s="54"/>
      <c r="F30" s="40">
        <v>-14123.6538</v>
      </c>
      <c r="G30" s="54"/>
      <c r="H30" s="40">
        <v>-105.95039999999972</v>
      </c>
    </row>
    <row r="31" spans="2:10" ht="17.25" thickBot="1" x14ac:dyDescent="0.3">
      <c r="B31" s="33"/>
      <c r="C31" s="8"/>
      <c r="D31" s="41"/>
      <c r="E31" s="8"/>
      <c r="F31" s="41"/>
      <c r="G31" s="8"/>
      <c r="H31" s="41"/>
    </row>
    <row r="32" spans="2:10" ht="17.25" thickBot="1" x14ac:dyDescent="0.3">
      <c r="B32" s="42" t="s">
        <v>18</v>
      </c>
      <c r="C32" s="8"/>
      <c r="D32" s="43">
        <v>-96434.300589999912</v>
      </c>
      <c r="E32" s="29"/>
      <c r="F32" s="43">
        <v>28555.724789999898</v>
      </c>
      <c r="G32" s="8"/>
      <c r="H32" s="43">
        <v>124990.0253799998</v>
      </c>
    </row>
    <row r="33" spans="2:8" ht="17.25" thickBot="1" x14ac:dyDescent="0.3">
      <c r="B33" s="8"/>
      <c r="C33" s="8"/>
      <c r="D33" s="29"/>
      <c r="E33" s="8"/>
      <c r="F33" s="29"/>
      <c r="G33" s="8"/>
      <c r="H33" s="29"/>
    </row>
    <row r="34" spans="2:8" ht="16.5" x14ac:dyDescent="0.25">
      <c r="B34" s="44" t="s">
        <v>19</v>
      </c>
      <c r="C34" s="8"/>
      <c r="D34" s="45">
        <v>-18031</v>
      </c>
      <c r="E34" s="8"/>
      <c r="F34" s="45">
        <v>-21793.98993</v>
      </c>
      <c r="G34" s="8"/>
      <c r="H34" s="45">
        <v>-3762.9899299999997</v>
      </c>
    </row>
    <row r="35" spans="2:8" ht="17.25" thickBot="1" x14ac:dyDescent="0.3">
      <c r="B35" s="13" t="s">
        <v>20</v>
      </c>
      <c r="C35" s="8"/>
      <c r="D35" s="46">
        <v>-148429.20059999998</v>
      </c>
      <c r="E35" s="8"/>
      <c r="F35" s="46">
        <v>-146528.97881999999</v>
      </c>
      <c r="G35" s="8"/>
      <c r="H35" s="46">
        <v>1900.2217799999926</v>
      </c>
    </row>
    <row r="36" spans="2:8" ht="17.25" thickBot="1" x14ac:dyDescent="0.3">
      <c r="B36" s="47"/>
      <c r="C36" s="8"/>
      <c r="D36" s="48"/>
      <c r="E36" s="8"/>
      <c r="F36" s="48"/>
      <c r="G36" s="8"/>
      <c r="H36" s="48"/>
    </row>
    <row r="37" spans="2:8" ht="17.25" thickBot="1" x14ac:dyDescent="0.3">
      <c r="B37" s="49" t="s">
        <v>21</v>
      </c>
      <c r="C37" s="8"/>
      <c r="D37" s="50">
        <v>-262894.50118999986</v>
      </c>
      <c r="E37" s="8"/>
      <c r="F37" s="50">
        <v>-139767.24396000011</v>
      </c>
      <c r="G37" s="8"/>
      <c r="H37" s="50">
        <v>123127.25722999976</v>
      </c>
    </row>
    <row r="38" spans="2:8" ht="15.75" thickBot="1" x14ac:dyDescent="0.3"/>
    <row r="39" spans="2:8" ht="17.25" thickBot="1" x14ac:dyDescent="0.3">
      <c r="B39" s="34" t="s">
        <v>22</v>
      </c>
      <c r="C39" s="8"/>
      <c r="D39" s="55">
        <v>-81672.87616</v>
      </c>
      <c r="E39" s="54"/>
      <c r="F39" s="55">
        <v>-66224.515499999994</v>
      </c>
      <c r="G39" s="54"/>
      <c r="H39" s="55">
        <v>15448.360660000006</v>
      </c>
    </row>
  </sheetData>
  <pageMargins left="0.55118110236220474" right="0.1574803149606299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3</vt:i4>
      </vt:variant>
    </vt:vector>
  </HeadingPairs>
  <TitlesOfParts>
    <vt:vector size="7" baseType="lpstr">
      <vt:lpstr>1T</vt:lpstr>
      <vt:lpstr>2T</vt:lpstr>
      <vt:lpstr>3T</vt:lpstr>
      <vt:lpstr>4T</vt:lpstr>
      <vt:lpstr>'2T'!Àrea_d'impressió</vt:lpstr>
      <vt:lpstr>'3T'!Àrea_d'impressió</vt:lpstr>
      <vt:lpstr>'4T'!Àrea_d'impressió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Santateresa i Gomez, Sergi</cp:lastModifiedBy>
  <cp:lastPrinted>2022-10-21T12:15:04Z</cp:lastPrinted>
  <dcterms:created xsi:type="dcterms:W3CDTF">2022-10-21T08:42:27Z</dcterms:created>
  <dcterms:modified xsi:type="dcterms:W3CDTF">2026-05-11T12:11:03Z</dcterms:modified>
</cp:coreProperties>
</file>