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E8EF6EBB-2F86-4414-9DDC-6A2C7C9B3DB8}" xr6:coauthVersionLast="47" xr6:coauthVersionMax="47" xr10:uidLastSave="{00000000-0000-0000-0000-000000000000}"/>
  <bookViews>
    <workbookView xWindow="28680" yWindow="-195" windowWidth="29040" windowHeight="15840" tabRatio="601" activeTab="3" xr2:uid="{0E598642-22C9-4CCE-A26B-14A869AFCC7F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  <c r="F21" i="2"/>
  <c r="F11" i="2"/>
  <c r="F14" i="2" s="1"/>
  <c r="D11" i="2"/>
  <c r="D14" i="2" s="1"/>
  <c r="D23" i="2" l="1"/>
  <c r="D27" i="2" s="1"/>
  <c r="D32" i="2" s="1"/>
  <c r="D37" i="2" s="1"/>
  <c r="F23" i="2"/>
  <c r="F27" i="2" s="1"/>
  <c r="F32" i="2" s="1"/>
  <c r="F37" i="2" s="1"/>
  <c r="F21" i="1" l="1"/>
  <c r="F11" i="1"/>
  <c r="F14" i="1" s="1"/>
  <c r="D21" i="1"/>
  <c r="D11" i="1"/>
  <c r="D14" i="1" s="1"/>
  <c r="F23" i="1" l="1"/>
  <c r="D23" i="1"/>
  <c r="H39" i="2"/>
  <c r="H35" i="2"/>
  <c r="H34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39" i="1"/>
  <c r="F27" i="1"/>
  <c r="F32" i="1" s="1"/>
  <c r="D27" i="1"/>
  <c r="H35" i="1"/>
  <c r="H34" i="1"/>
  <c r="H30" i="1"/>
  <c r="H29" i="1"/>
  <c r="H25" i="1"/>
  <c r="H20" i="1"/>
  <c r="H19" i="1"/>
  <c r="H18" i="1"/>
  <c r="H17" i="1"/>
  <c r="H13" i="1"/>
  <c r="H12" i="1"/>
  <c r="H14" i="1"/>
  <c r="H10" i="1"/>
  <c r="H9" i="1"/>
  <c r="H8" i="1"/>
  <c r="H21" i="1"/>
  <c r="H11" i="1"/>
  <c r="H16" i="1"/>
  <c r="H23" i="1"/>
  <c r="D32" i="1" l="1"/>
  <c r="D37" i="1" s="1"/>
  <c r="H27" i="1"/>
  <c r="H32" i="2"/>
  <c r="H37" i="2"/>
  <c r="F37" i="1"/>
  <c r="H32" i="1" l="1"/>
  <c r="H37" i="1"/>
</calcChain>
</file>

<file path=xl/sharedStrings.xml><?xml version="1.0" encoding="utf-8"?>
<sst xmlns="http://schemas.openxmlformats.org/spreadsheetml/2006/main" count="116" uniqueCount="32">
  <si>
    <t>TMB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</si>
  <si>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</si>
  <si>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</si>
  <si>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</si>
  <si>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</si>
  <si>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</si>
  <si>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</si>
  <si>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</si>
  <si>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</si>
  <si>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</si>
  <si>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</si>
  <si>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</si>
  <si>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</si>
  <si>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</si>
  <si>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</si>
  <si>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</si>
  <si>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</si>
  <si>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</si>
  <si>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</si>
  <si>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</si>
  <si>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</si>
  <si>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</si>
  <si>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</si>
  <si>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</si>
  <si>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</si>
  <si>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</si>
  <si>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</si>
  <si>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</si>
  <si>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</si>
  <si>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</si>
  <si>
    <t>COMPTE DE RESULTATS SETEMBRE 2025</t>
  </si>
  <si>
    <t>COMPTE DE RESULTATS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</si>
</sst>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0" fontId="5" fillId="0" borderId="8" xfId="3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/>
    </xf>
    <xf numFmtId="3" fontId="6" fillId="5" borderId="1" xfId="3" applyNumberFormat="1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3" fontId="5" fillId="0" borderId="14" xfId="4" applyNumberFormat="1" applyFont="1" applyFill="1" applyBorder="1" applyAlignment="1">
      <alignment vertical="center"/>
    </xf>
    <xf numFmtId="3" fontId="5" fillId="0" borderId="15" xfId="4" applyNumberFormat="1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6" borderId="11" xfId="3" applyFont="1" applyFill="1" applyBorder="1" applyAlignment="1">
      <alignment vertical="center" wrapText="1"/>
    </xf>
    <xf numFmtId="3" fontId="6" fillId="6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2" applyFont="1" applyFill="1" applyAlignment="1">
      <alignment vertical="center"/>
    </xf>
    <xf numFmtId="0" fontId="3" fillId="0" borderId="0" xfId="0" applyFont="1" applyFill="1"/>
    <xf numFmtId="3" fontId="6" fillId="0" borderId="1" xfId="3" applyNumberFormat="1" applyFont="1" applyFill="1" applyBorder="1" applyAlignment="1">
      <alignment vertical="center"/>
    </xf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3E0112C-94DF-4A1C-BF19-2DBE9A97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1F638A3A-1870-4341-875D-7B132C60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04775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E4608B3D-9F3A-45C6-8B4A-5DB9CB16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04775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J39"/>
  <sheetViews>
    <sheetView showGridLines="0" workbookViewId="0">
      <pane xSplit="3" ySplit="7" topLeftCell="D17" activePane="bottomRight" state="frozen"/>
      <selection pane="topRight" activeCell="D1" sqref="D1"/>
      <selection pane="bottomLeft" activeCell="A6" sqref="A6"/>
      <selection pane="bottomRight" activeCell="J39" sqref="J39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25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121490.33515999999</v>
      </c>
      <c r="E8" s="4"/>
      <c r="F8" s="5">
        <v>83201.88943000001</v>
      </c>
      <c r="G8" s="4"/>
      <c r="H8" s="6">
        <f>+F8-D8</f>
        <v>-38288.445729999978</v>
      </c>
    </row>
    <row r="9" spans="2:8" x14ac:dyDescent="0.3">
      <c r="B9" s="7" t="s">
        <v>3</v>
      </c>
      <c r="C9" s="4"/>
      <c r="D9" s="8">
        <v>-7147.6767200000004</v>
      </c>
      <c r="E9" s="4"/>
      <c r="F9" s="8">
        <v>-6204.2124599999988</v>
      </c>
      <c r="G9" s="4"/>
      <c r="H9" s="8">
        <f t="shared" ref="H9:H14" si="0">+F9-D9</f>
        <v>943.46426000000156</v>
      </c>
    </row>
    <row r="10" spans="2:8" x14ac:dyDescent="0.3">
      <c r="B10" s="9" t="s">
        <v>4</v>
      </c>
      <c r="C10" s="4"/>
      <c r="D10" s="10">
        <v>0</v>
      </c>
      <c r="E10" s="4"/>
      <c r="F10" s="10">
        <v>6415.3270700000012</v>
      </c>
      <c r="G10" s="4"/>
      <c r="H10" s="10">
        <f t="shared" si="0"/>
        <v>6415.3270700000012</v>
      </c>
    </row>
    <row r="11" spans="2:8" x14ac:dyDescent="0.3">
      <c r="B11" s="11" t="s">
        <v>5</v>
      </c>
      <c r="C11" s="4"/>
      <c r="D11" s="12">
        <f>+D8+D9+D10</f>
        <v>114342.65843999998</v>
      </c>
      <c r="E11" s="4"/>
      <c r="F11" s="12">
        <f>+F8+F9+F10</f>
        <v>83413.004040000014</v>
      </c>
      <c r="G11" s="4"/>
      <c r="H11" s="12">
        <f t="shared" si="0"/>
        <v>-30929.65439999997</v>
      </c>
    </row>
    <row r="12" spans="2:8" x14ac:dyDescent="0.3">
      <c r="B12" s="7" t="s">
        <v>24</v>
      </c>
      <c r="C12" s="1"/>
      <c r="D12" s="13">
        <v>9023.1821600000003</v>
      </c>
      <c r="E12" s="1"/>
      <c r="F12" s="13">
        <v>10757.419170000001</v>
      </c>
      <c r="G12" s="1"/>
      <c r="H12" s="13">
        <f t="shared" si="0"/>
        <v>1734.2370100000007</v>
      </c>
    </row>
    <row r="13" spans="2:8" x14ac:dyDescent="0.3">
      <c r="B13" s="9" t="s">
        <v>6</v>
      </c>
      <c r="C13" s="1"/>
      <c r="D13" s="14">
        <v>1968.4583700000001</v>
      </c>
      <c r="E13" s="1"/>
      <c r="F13" s="14">
        <v>1966.14345</v>
      </c>
      <c r="G13" s="1"/>
      <c r="H13" s="14">
        <f t="shared" si="0"/>
        <v>-2.3149200000000292</v>
      </c>
    </row>
    <row r="14" spans="2:8" ht="17.25" thickBot="1" x14ac:dyDescent="0.35">
      <c r="B14" s="15" t="s">
        <v>7</v>
      </c>
      <c r="C14" s="4"/>
      <c r="D14" s="16">
        <f>+D11+D12+D13</f>
        <v>125334.29896999997</v>
      </c>
      <c r="E14" s="4"/>
      <c r="F14" s="16">
        <f>+F11+F12+F13</f>
        <v>96136.566660000011</v>
      </c>
      <c r="G14" s="4"/>
      <c r="H14" s="16">
        <f t="shared" si="0"/>
        <v>-29197.732309999963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-9904.9326600000004</v>
      </c>
      <c r="E16" s="4"/>
      <c r="F16" s="5">
        <v>-10460.684709999998</v>
      </c>
      <c r="G16" s="4"/>
      <c r="H16" s="6">
        <f t="shared" ref="H16:H21" si="1">+F16-D16</f>
        <v>-555.75204999999733</v>
      </c>
    </row>
    <row r="17" spans="2:10" x14ac:dyDescent="0.3">
      <c r="B17" s="7" t="s">
        <v>9</v>
      </c>
      <c r="C17" s="4"/>
      <c r="D17" s="13">
        <v>-11554.43246</v>
      </c>
      <c r="E17" s="4"/>
      <c r="F17" s="13">
        <v>-12376.779589999998</v>
      </c>
      <c r="G17" s="4"/>
      <c r="H17" s="8">
        <f t="shared" si="1"/>
        <v>-822.34712999999829</v>
      </c>
    </row>
    <row r="18" spans="2:10" x14ac:dyDescent="0.3">
      <c r="B18" s="17" t="s">
        <v>10</v>
      </c>
      <c r="C18" s="4"/>
      <c r="D18" s="18">
        <v>-139822.66881</v>
      </c>
      <c r="E18" s="4"/>
      <c r="F18" s="18">
        <v>-135582.28358000002</v>
      </c>
      <c r="G18" s="4"/>
      <c r="H18" s="10">
        <f t="shared" si="1"/>
        <v>4240.3852299999853</v>
      </c>
      <c r="J18" s="47"/>
    </row>
    <row r="19" spans="2:10" x14ac:dyDescent="0.3">
      <c r="B19" s="7" t="s">
        <v>11</v>
      </c>
      <c r="C19" s="4"/>
      <c r="D19" s="13">
        <v>-49014.982000000004</v>
      </c>
      <c r="E19" s="4"/>
      <c r="F19" s="13">
        <v>-43491.066120000003</v>
      </c>
      <c r="G19" s="4"/>
      <c r="H19" s="8">
        <f t="shared" si="1"/>
        <v>5523.9158800000005</v>
      </c>
    </row>
    <row r="20" spans="2:10" x14ac:dyDescent="0.3">
      <c r="B20" s="7" t="s">
        <v>23</v>
      </c>
      <c r="C20" s="4"/>
      <c r="D20" s="13">
        <v>-267.48451</v>
      </c>
      <c r="E20" s="4"/>
      <c r="F20" s="13">
        <v>-262.33375999999998</v>
      </c>
      <c r="G20" s="4"/>
      <c r="H20" s="8">
        <f t="shared" si="1"/>
        <v>5.1507500000000164</v>
      </c>
    </row>
    <row r="21" spans="2:10" ht="17.25" thickBot="1" x14ac:dyDescent="0.35">
      <c r="B21" s="19" t="s">
        <v>12</v>
      </c>
      <c r="C21" s="4"/>
      <c r="D21" s="20">
        <f>+D16+D17+D18+D19+D20</f>
        <v>-210564.50044</v>
      </c>
      <c r="E21" s="4"/>
      <c r="F21" s="20">
        <f>+F16+F17+F18+F19+F20</f>
        <v>-202173.14776000002</v>
      </c>
      <c r="G21" s="4"/>
      <c r="H21" s="20">
        <f t="shared" si="1"/>
        <v>8391.3526799999818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f>+D14+D21</f>
        <v>-85230.201470000029</v>
      </c>
      <c r="E23" s="4"/>
      <c r="F23" s="24">
        <f>+F14+F21</f>
        <v>-106036.58110000001</v>
      </c>
      <c r="G23" s="4"/>
      <c r="H23" s="24">
        <f>+F23-D23</f>
        <v>-20806.379629999981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-7618.0122200000042</v>
      </c>
      <c r="E25" s="4"/>
      <c r="F25" s="20">
        <v>-6930.481200000002</v>
      </c>
      <c r="G25" s="4"/>
      <c r="H25" s="20">
        <f>+F25-D25</f>
        <v>687.53102000000217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f>D23+D25</f>
        <v>-92848.213690000033</v>
      </c>
      <c r="E27" s="4"/>
      <c r="F27" s="27">
        <f>F23+F25</f>
        <v>-112967.06230000002</v>
      </c>
      <c r="G27" s="4"/>
      <c r="H27" s="27">
        <f>+F27-D27</f>
        <v>-20118.848609999986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-7214.0638800000015</v>
      </c>
      <c r="E29" s="4"/>
      <c r="F29" s="30">
        <v>-5962.7120000000014</v>
      </c>
      <c r="G29" s="4"/>
      <c r="H29" s="30">
        <f t="shared" ref="H29:H30" si="2">+F29-D29</f>
        <v>1251.3518800000002</v>
      </c>
    </row>
    <row r="30" spans="2:10" ht="17.25" thickBot="1" x14ac:dyDescent="0.35">
      <c r="B30" s="31" t="s">
        <v>17</v>
      </c>
      <c r="C30" s="4"/>
      <c r="D30" s="32">
        <v>-3504.4258500000001</v>
      </c>
      <c r="E30" s="4"/>
      <c r="F30" s="32">
        <v>-3563.3083399999996</v>
      </c>
      <c r="G30" s="4"/>
      <c r="H30" s="32">
        <f t="shared" si="2"/>
        <v>-58.882489999999507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f>D27+D29+D30</f>
        <v>-103566.70342000003</v>
      </c>
      <c r="E32" s="4"/>
      <c r="F32" s="35">
        <f>F27+F29+F30</f>
        <v>-122493.08264000002</v>
      </c>
      <c r="G32" s="4"/>
      <c r="H32" s="35">
        <f>+F32-D32</f>
        <v>-18926.379219999988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-4507.7499900000003</v>
      </c>
      <c r="E34" s="4"/>
      <c r="F34" s="37">
        <v>-4507.75</v>
      </c>
      <c r="G34" s="4"/>
      <c r="H34" s="37">
        <f t="shared" ref="H34:H35" si="3">+F34-D34</f>
        <v>-9.9999997473787516E-6</v>
      </c>
    </row>
    <row r="35" spans="2:8" ht="17.25" thickBot="1" x14ac:dyDescent="0.35">
      <c r="B35" s="9" t="s">
        <v>20</v>
      </c>
      <c r="C35" s="4"/>
      <c r="D35" s="38">
        <v>-37107.300149999995</v>
      </c>
      <c r="E35" s="4"/>
      <c r="F35" s="38">
        <v>-27736.764609999998</v>
      </c>
      <c r="G35" s="4"/>
      <c r="H35" s="38">
        <f t="shared" si="3"/>
        <v>9370.5355399999971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f>+SUM(D32:D35)</f>
        <v>-145181.75356000004</v>
      </c>
      <c r="E37" s="4"/>
      <c r="F37" s="42">
        <f>+SUM(F32:F35)</f>
        <v>-154737.59725000002</v>
      </c>
      <c r="G37" s="4"/>
      <c r="H37" s="42">
        <f>+F37-D37</f>
        <v>-9555.8436899999797</v>
      </c>
    </row>
    <row r="38" spans="2:8" ht="17.25" thickBot="1" x14ac:dyDescent="0.35"/>
    <row r="39" spans="2:8" ht="17.25" thickBot="1" x14ac:dyDescent="0.35">
      <c r="B39" s="26" t="s">
        <v>22</v>
      </c>
      <c r="C39" s="4"/>
      <c r="D39" s="27">
        <v>-13504.087</v>
      </c>
      <c r="E39" s="4"/>
      <c r="F39" s="27">
        <v>-14139.82662</v>
      </c>
      <c r="G39" s="4"/>
      <c r="H39" s="27">
        <f t="shared" ref="H39" si="4">+F39-D39</f>
        <v>-635.73962000000029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AC1-02A2-468E-A7CB-3EA1455D6EF9}">
  <sheetPr>
    <pageSetUpPr fitToPage="1"/>
  </sheetPr>
  <dimension ref="B1:J39"/>
  <sheetViews>
    <sheetView showGridLines="0" zoomScaleNormal="100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41" sqref="D41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26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254780.31955999997</v>
      </c>
      <c r="E8" s="4"/>
      <c r="F8" s="5">
        <v>177244.41712</v>
      </c>
      <c r="G8" s="4"/>
      <c r="H8" s="6">
        <f>+F8-D8</f>
        <v>-77535.902439999976</v>
      </c>
    </row>
    <row r="9" spans="2:8" x14ac:dyDescent="0.3">
      <c r="B9" s="7" t="s">
        <v>3</v>
      </c>
      <c r="C9" s="4"/>
      <c r="D9" s="8">
        <v>-15675.579999999998</v>
      </c>
      <c r="E9" s="4"/>
      <c r="F9" s="8">
        <v>-12860.02738</v>
      </c>
      <c r="G9" s="4"/>
      <c r="H9" s="8">
        <f t="shared" ref="H9:H14" si="0">+F9-D9</f>
        <v>2815.5526199999986</v>
      </c>
    </row>
    <row r="10" spans="2:8" x14ac:dyDescent="0.3">
      <c r="B10" s="9" t="s">
        <v>4</v>
      </c>
      <c r="C10" s="4"/>
      <c r="D10" s="10">
        <v>3375</v>
      </c>
      <c r="E10" s="4"/>
      <c r="F10" s="10">
        <v>13070.433069999999</v>
      </c>
      <c r="G10" s="4"/>
      <c r="H10" s="10">
        <f t="shared" si="0"/>
        <v>9695.4330699999991</v>
      </c>
    </row>
    <row r="11" spans="2:8" x14ac:dyDescent="0.3">
      <c r="B11" s="11" t="s">
        <v>5</v>
      </c>
      <c r="C11" s="4"/>
      <c r="D11" s="12">
        <f>+D8+D9+D10</f>
        <v>242479.73955999999</v>
      </c>
      <c r="E11" s="4"/>
      <c r="F11" s="12">
        <f>+F8+F9+F10</f>
        <v>177454.82281000001</v>
      </c>
      <c r="G11" s="4"/>
      <c r="H11" s="12">
        <f t="shared" si="0"/>
        <v>-65024.916749999975</v>
      </c>
    </row>
    <row r="12" spans="2:8" x14ac:dyDescent="0.3">
      <c r="B12" s="7" t="s">
        <v>24</v>
      </c>
      <c r="C12" s="1"/>
      <c r="D12" s="13">
        <v>18117.20433</v>
      </c>
      <c r="E12" s="1"/>
      <c r="F12" s="13">
        <v>20926.87516</v>
      </c>
      <c r="G12" s="1"/>
      <c r="H12" s="13">
        <f t="shared" si="0"/>
        <v>2809.6708299999991</v>
      </c>
    </row>
    <row r="13" spans="2:8" x14ac:dyDescent="0.3">
      <c r="B13" s="9" t="s">
        <v>6</v>
      </c>
      <c r="C13" s="1"/>
      <c r="D13" s="14">
        <v>3936.9169200000001</v>
      </c>
      <c r="E13" s="1"/>
      <c r="F13" s="14">
        <v>3932.2869000000001</v>
      </c>
      <c r="G13" s="1"/>
      <c r="H13" s="14">
        <f t="shared" si="0"/>
        <v>-4.6300200000000586</v>
      </c>
    </row>
    <row r="14" spans="2:8" ht="17.25" thickBot="1" x14ac:dyDescent="0.35">
      <c r="B14" s="15" t="s">
        <v>7</v>
      </c>
      <c r="C14" s="4"/>
      <c r="D14" s="16">
        <f>+D11+D12+D13</f>
        <v>264533.86080999998</v>
      </c>
      <c r="E14" s="4"/>
      <c r="F14" s="16">
        <f>+F11+F12+F13</f>
        <v>202313.98487000001</v>
      </c>
      <c r="G14" s="4"/>
      <c r="H14" s="16">
        <f t="shared" si="0"/>
        <v>-62219.875939999969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-19724.02823</v>
      </c>
      <c r="E16" s="4"/>
      <c r="F16" s="5">
        <v>-18608.613630000003</v>
      </c>
      <c r="G16" s="4"/>
      <c r="H16" s="6">
        <f t="shared" ref="H16:H21" si="1">+F16-D16</f>
        <v>1115.4145999999964</v>
      </c>
    </row>
    <row r="17" spans="2:10" x14ac:dyDescent="0.3">
      <c r="B17" s="7" t="s">
        <v>9</v>
      </c>
      <c r="C17" s="4"/>
      <c r="D17" s="13">
        <v>-23808.198640000002</v>
      </c>
      <c r="E17" s="4"/>
      <c r="F17" s="13">
        <v>-21114.026839999999</v>
      </c>
      <c r="G17" s="4"/>
      <c r="H17" s="8">
        <f t="shared" si="1"/>
        <v>2694.1718000000037</v>
      </c>
    </row>
    <row r="18" spans="2:10" x14ac:dyDescent="0.3">
      <c r="B18" s="17" t="s">
        <v>10</v>
      </c>
      <c r="C18" s="4"/>
      <c r="D18" s="18">
        <v>-282213.13348000002</v>
      </c>
      <c r="E18" s="4"/>
      <c r="F18" s="18">
        <v>-274921.24034999998</v>
      </c>
      <c r="G18" s="4"/>
      <c r="H18" s="10">
        <f t="shared" si="1"/>
        <v>7291.8931300000404</v>
      </c>
      <c r="J18" s="47"/>
    </row>
    <row r="19" spans="2:10" x14ac:dyDescent="0.3">
      <c r="B19" s="7" t="s">
        <v>11</v>
      </c>
      <c r="C19" s="4"/>
      <c r="D19" s="13">
        <v>-98105.309710000001</v>
      </c>
      <c r="E19" s="4"/>
      <c r="F19" s="13">
        <v>-88880.803880000007</v>
      </c>
      <c r="G19" s="4"/>
      <c r="H19" s="8">
        <f t="shared" si="1"/>
        <v>9224.5058299999946</v>
      </c>
    </row>
    <row r="20" spans="2:10" x14ac:dyDescent="0.3">
      <c r="B20" s="7" t="s">
        <v>23</v>
      </c>
      <c r="C20" s="4"/>
      <c r="D20" s="13">
        <v>-447.14152000000001</v>
      </c>
      <c r="E20" s="4"/>
      <c r="F20" s="13">
        <v>-810.33510000000001</v>
      </c>
      <c r="G20" s="4"/>
      <c r="H20" s="8">
        <f t="shared" si="1"/>
        <v>-363.19358</v>
      </c>
    </row>
    <row r="21" spans="2:10" ht="17.25" thickBot="1" x14ac:dyDescent="0.35">
      <c r="B21" s="19" t="s">
        <v>12</v>
      </c>
      <c r="C21" s="4"/>
      <c r="D21" s="20">
        <f>+D16+D17+D18+D19+D20</f>
        <v>-424297.81158000004</v>
      </c>
      <c r="E21" s="4"/>
      <c r="F21" s="20">
        <f>+F16+F17+F18+F19+F20</f>
        <v>-404335.01980000001</v>
      </c>
      <c r="G21" s="4"/>
      <c r="H21" s="20">
        <f t="shared" si="1"/>
        <v>19962.791780000029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f>+D14+D21</f>
        <v>-159763.95077000005</v>
      </c>
      <c r="E23" s="4"/>
      <c r="F23" s="24">
        <f>+F14+F21</f>
        <v>-202021.03492999999</v>
      </c>
      <c r="G23" s="4"/>
      <c r="H23" s="24">
        <f>+F23-D23</f>
        <v>-42257.08415999994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-15962.712490000005</v>
      </c>
      <c r="E25" s="4"/>
      <c r="F25" s="20">
        <v>-14242.644030000003</v>
      </c>
      <c r="G25" s="4"/>
      <c r="H25" s="20">
        <f>+F25-D25</f>
        <v>1720.0684600000022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f>+D23+D25</f>
        <v>-175726.66326000006</v>
      </c>
      <c r="E27" s="4"/>
      <c r="F27" s="27">
        <f>+F23+F25</f>
        <v>-216263.67895999999</v>
      </c>
      <c r="G27" s="4"/>
      <c r="H27" s="27">
        <f>+F27-D27</f>
        <v>-40537.015699999931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-14428.127760000003</v>
      </c>
      <c r="E29" s="4"/>
      <c r="F29" s="30">
        <v>-11366.2232</v>
      </c>
      <c r="G29" s="4"/>
      <c r="H29" s="30">
        <f t="shared" ref="H29:H30" si="2">+F29-D29</f>
        <v>3061.9045600000027</v>
      </c>
    </row>
    <row r="30" spans="2:10" ht="17.25" thickBot="1" x14ac:dyDescent="0.35">
      <c r="B30" s="31" t="s">
        <v>17</v>
      </c>
      <c r="C30" s="4"/>
      <c r="D30" s="32">
        <v>-7008.8517000000002</v>
      </c>
      <c r="E30" s="4"/>
      <c r="F30" s="32">
        <v>-7179.2132699999993</v>
      </c>
      <c r="G30" s="4"/>
      <c r="H30" s="32">
        <f t="shared" si="2"/>
        <v>-170.36156999999912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18</v>
      </c>
      <c r="C32" s="4"/>
      <c r="D32" s="35">
        <f>+D27+D29+D30</f>
        <v>-197163.64272000006</v>
      </c>
      <c r="E32" s="4"/>
      <c r="F32" s="35">
        <f>+F27+F29+F30</f>
        <v>-234809.11543000001</v>
      </c>
      <c r="G32" s="4"/>
      <c r="H32" s="35">
        <f>+F32-D32</f>
        <v>-37645.472709999944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19</v>
      </c>
      <c r="C34" s="4"/>
      <c r="D34" s="37">
        <v>-9015.4999800000005</v>
      </c>
      <c r="E34" s="4"/>
      <c r="F34" s="37">
        <v>-9015.5</v>
      </c>
      <c r="G34" s="4"/>
      <c r="H34" s="37">
        <f t="shared" ref="H34:H35" si="3">+F34-D34</f>
        <v>-1.9999999494757503E-5</v>
      </c>
    </row>
    <row r="35" spans="2:8" ht="17.25" thickBot="1" x14ac:dyDescent="0.35">
      <c r="B35" s="9" t="s">
        <v>20</v>
      </c>
      <c r="C35" s="4"/>
      <c r="D35" s="38">
        <v>-74214.600299999991</v>
      </c>
      <c r="E35" s="4"/>
      <c r="F35" s="38">
        <v>-55474.541279999998</v>
      </c>
      <c r="G35" s="4"/>
      <c r="H35" s="38">
        <f t="shared" si="3"/>
        <v>18740.059019999993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21</v>
      </c>
      <c r="C37" s="4"/>
      <c r="D37" s="42">
        <f>+D32+D34+D35</f>
        <v>-280393.74300000002</v>
      </c>
      <c r="E37" s="4"/>
      <c r="F37" s="42">
        <f>+F32+F34+F35</f>
        <v>-299299.15671000001</v>
      </c>
      <c r="G37" s="4"/>
      <c r="H37" s="42">
        <f>+F37-D37</f>
        <v>-18905.413709999993</v>
      </c>
    </row>
    <row r="38" spans="2:8" ht="17.25" thickBot="1" x14ac:dyDescent="0.35"/>
    <row r="39" spans="2:8" ht="17.25" thickBot="1" x14ac:dyDescent="0.35">
      <c r="B39" s="26" t="s">
        <v>22</v>
      </c>
      <c r="C39" s="4"/>
      <c r="D39" s="27">
        <v>-28680.822830000001</v>
      </c>
      <c r="E39" s="4"/>
      <c r="F39" s="27">
        <v>-35745.771979999998</v>
      </c>
      <c r="G39" s="4"/>
      <c r="H39" s="27">
        <f t="shared" ref="H39" si="4">+F39-D39</f>
        <v>-7064.9491499999967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0B0-32D2-48AA-B356-F77AE96B1F60}">
  <sheetPr>
    <pageSetUpPr fitToPage="1"/>
  </sheetPr>
  <dimension ref="B1:J39"/>
  <sheetViews>
    <sheetView showGridLines="0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D40" sqref="D40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30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377621.81120999996</v>
      </c>
      <c r="E8" s="4"/>
      <c r="F8" s="5">
        <v>265625.37385999999</v>
      </c>
      <c r="G8" s="4"/>
      <c r="H8" s="6">
        <v>-111996.43734999996</v>
      </c>
    </row>
    <row r="9" spans="2:8" x14ac:dyDescent="0.3">
      <c r="B9" s="7" t="s">
        <v>3</v>
      </c>
      <c r="C9" s="4"/>
      <c r="D9" s="8">
        <v>-23916.196479999999</v>
      </c>
      <c r="E9" s="4"/>
      <c r="F9" s="8">
        <v>-19023.731679999997</v>
      </c>
      <c r="G9" s="4"/>
      <c r="H9" s="8">
        <v>4892.4648000000016</v>
      </c>
    </row>
    <row r="10" spans="2:8" x14ac:dyDescent="0.3">
      <c r="B10" s="9" t="s">
        <v>4</v>
      </c>
      <c r="C10" s="4"/>
      <c r="D10" s="10">
        <v>5062.5</v>
      </c>
      <c r="E10" s="4"/>
      <c r="F10" s="10">
        <v>22163.665250000002</v>
      </c>
      <c r="G10" s="4"/>
      <c r="H10" s="10">
        <v>17101.165250000002</v>
      </c>
    </row>
    <row r="11" spans="2:8" x14ac:dyDescent="0.3">
      <c r="B11" s="11" t="s">
        <v>5</v>
      </c>
      <c r="C11" s="4"/>
      <c r="D11" s="12">
        <v>358768.11472999997</v>
      </c>
      <c r="E11" s="4"/>
      <c r="F11" s="12">
        <v>268765.30742999999</v>
      </c>
      <c r="G11" s="4"/>
      <c r="H11" s="12">
        <v>-90002.807299999986</v>
      </c>
    </row>
    <row r="12" spans="2:8" x14ac:dyDescent="0.3">
      <c r="B12" s="7" t="s">
        <v>24</v>
      </c>
      <c r="C12" s="1"/>
      <c r="D12" s="13">
        <v>27195.494729999999</v>
      </c>
      <c r="E12" s="1"/>
      <c r="F12" s="13">
        <v>31380.45176</v>
      </c>
      <c r="G12" s="1"/>
      <c r="H12" s="13">
        <v>4184.9570300000014</v>
      </c>
    </row>
    <row r="13" spans="2:8" x14ac:dyDescent="0.3">
      <c r="B13" s="9" t="s">
        <v>6</v>
      </c>
      <c r="C13" s="1"/>
      <c r="D13" s="14">
        <v>5905.3753799999995</v>
      </c>
      <c r="E13" s="1"/>
      <c r="F13" s="14">
        <v>5898.4303500000005</v>
      </c>
      <c r="G13" s="1"/>
      <c r="H13" s="14">
        <v>-6.9450299999989511</v>
      </c>
    </row>
    <row r="14" spans="2:8" ht="17.25" thickBot="1" x14ac:dyDescent="0.35">
      <c r="B14" s="15" t="s">
        <v>7</v>
      </c>
      <c r="C14" s="4"/>
      <c r="D14" s="16">
        <v>391868.98483999999</v>
      </c>
      <c r="E14" s="4"/>
      <c r="F14" s="16">
        <v>306044.18953999999</v>
      </c>
      <c r="G14" s="4"/>
      <c r="H14" s="16">
        <v>-85824.795299999998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-29344.792809999999</v>
      </c>
      <c r="E16" s="4"/>
      <c r="F16" s="5">
        <v>-26219.187089999996</v>
      </c>
      <c r="G16" s="4"/>
      <c r="H16" s="6">
        <v>3125.6057200000032</v>
      </c>
    </row>
    <row r="17" spans="2:10" x14ac:dyDescent="0.3">
      <c r="B17" s="7" t="s">
        <v>9</v>
      </c>
      <c r="C17" s="4"/>
      <c r="D17" s="13">
        <v>-36223.724710000002</v>
      </c>
      <c r="E17" s="4"/>
      <c r="F17" s="13">
        <v>-31225.153159999998</v>
      </c>
      <c r="G17" s="4"/>
      <c r="H17" s="8">
        <v>4998.5715500000042</v>
      </c>
    </row>
    <row r="18" spans="2:10" x14ac:dyDescent="0.3">
      <c r="B18" s="17" t="s">
        <v>10</v>
      </c>
      <c r="C18" s="4"/>
      <c r="D18" s="18">
        <v>-425420.23080999998</v>
      </c>
      <c r="E18" s="4"/>
      <c r="F18" s="18">
        <v>-425182.80507</v>
      </c>
      <c r="G18" s="4"/>
      <c r="H18" s="10">
        <v>237.42573999999999</v>
      </c>
      <c r="J18" s="47"/>
    </row>
    <row r="19" spans="2:10" x14ac:dyDescent="0.3">
      <c r="B19" s="7" t="s">
        <v>11</v>
      </c>
      <c r="C19" s="4"/>
      <c r="D19" s="13">
        <v>-148728.01961999998</v>
      </c>
      <c r="E19" s="4"/>
      <c r="F19" s="13">
        <v>-133634.88147999998</v>
      </c>
      <c r="G19" s="4"/>
      <c r="H19" s="8">
        <v>15093.138139999995</v>
      </c>
    </row>
    <row r="20" spans="2:10" x14ac:dyDescent="0.3">
      <c r="B20" s="7" t="s">
        <v>23</v>
      </c>
      <c r="C20" s="4"/>
      <c r="D20" s="13">
        <v>-504.94002999999998</v>
      </c>
      <c r="E20" s="4"/>
      <c r="F20" s="13">
        <v>-1913.8171299999999</v>
      </c>
      <c r="G20" s="4"/>
      <c r="H20" s="8">
        <v>-1408.8770999999999</v>
      </c>
    </row>
    <row r="21" spans="2:10" ht="17.25" thickBot="1" x14ac:dyDescent="0.35">
      <c r="B21" s="19" t="s">
        <v>12</v>
      </c>
      <c r="C21" s="4"/>
      <c r="D21" s="20">
        <v>-640221.70797999995</v>
      </c>
      <c r="E21" s="4"/>
      <c r="F21" s="20">
        <v>-618175.84392999997</v>
      </c>
      <c r="G21" s="4"/>
      <c r="H21" s="20">
        <v>22045.86405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-248352.72313999996</v>
      </c>
      <c r="E23" s="4"/>
      <c r="F23" s="24">
        <v>-312131.65438999998</v>
      </c>
      <c r="G23" s="4"/>
      <c r="H23" s="24">
        <v>-63778.931250000023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-21447.857239999998</v>
      </c>
      <c r="E25" s="4"/>
      <c r="F25" s="20">
        <v>-21752.554179999992</v>
      </c>
      <c r="G25" s="4"/>
      <c r="H25" s="20">
        <v>-304.69693999999998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v>-269800.58037999994</v>
      </c>
      <c r="E27" s="4"/>
      <c r="F27" s="27">
        <v>-333884.20856999996</v>
      </c>
      <c r="G27" s="4"/>
      <c r="H27" s="27">
        <v>-64083.628190000018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-21642.191639999997</v>
      </c>
      <c r="E29" s="48"/>
      <c r="F29" s="30">
        <v>-17061.015589999995</v>
      </c>
      <c r="G29" s="48"/>
      <c r="H29" s="30">
        <v>4581.1760500000019</v>
      </c>
    </row>
    <row r="30" spans="2:10" ht="17.25" thickBot="1" x14ac:dyDescent="0.35">
      <c r="B30" s="31" t="s">
        <v>17</v>
      </c>
      <c r="C30" s="4"/>
      <c r="D30" s="32">
        <v>-10513.277550000001</v>
      </c>
      <c r="E30" s="48"/>
      <c r="F30" s="32">
        <v>-10587.681700000001</v>
      </c>
      <c r="G30" s="48"/>
      <c r="H30" s="32">
        <v>-74.404150000000001</v>
      </c>
    </row>
    <row r="31" spans="2:10" ht="17.25" thickBot="1" x14ac:dyDescent="0.35">
      <c r="B31" s="25"/>
      <c r="C31" s="4"/>
      <c r="D31" s="33"/>
      <c r="E31" s="48"/>
      <c r="F31" s="33"/>
      <c r="G31" s="48"/>
      <c r="H31" s="33"/>
    </row>
    <row r="32" spans="2:10" ht="17.25" thickBot="1" x14ac:dyDescent="0.35">
      <c r="B32" s="34" t="s">
        <v>18</v>
      </c>
      <c r="C32" s="4"/>
      <c r="D32" s="35">
        <v>-301956.04956999997</v>
      </c>
      <c r="E32" s="48"/>
      <c r="F32" s="35">
        <v>-361532.90585999994</v>
      </c>
      <c r="G32" s="48"/>
      <c r="H32" s="35">
        <v>-59576.856289999967</v>
      </c>
    </row>
    <row r="33" spans="2:8" ht="17.25" thickBot="1" x14ac:dyDescent="0.35">
      <c r="B33" s="4"/>
      <c r="C33" s="4"/>
      <c r="D33" s="22"/>
      <c r="E33" s="48"/>
      <c r="F33" s="22"/>
      <c r="G33" s="48"/>
      <c r="H33" s="22"/>
    </row>
    <row r="34" spans="2:8" x14ac:dyDescent="0.3">
      <c r="B34" s="36" t="s">
        <v>19</v>
      </c>
      <c r="C34" s="4"/>
      <c r="D34" s="37">
        <v>-13523.249970000001</v>
      </c>
      <c r="E34" s="48"/>
      <c r="F34" s="37">
        <v>-13523.25</v>
      </c>
      <c r="G34" s="48"/>
      <c r="H34" s="37">
        <v>0</v>
      </c>
    </row>
    <row r="35" spans="2:8" ht="17.25" thickBot="1" x14ac:dyDescent="0.35">
      <c r="B35" s="9" t="s">
        <v>20</v>
      </c>
      <c r="C35" s="4"/>
      <c r="D35" s="38">
        <v>-111321.90045</v>
      </c>
      <c r="E35" s="48"/>
      <c r="F35" s="38">
        <v>-102919.26061</v>
      </c>
      <c r="G35" s="48"/>
      <c r="H35" s="38">
        <v>8402.6398400000035</v>
      </c>
    </row>
    <row r="36" spans="2:8" ht="17.25" thickBot="1" x14ac:dyDescent="0.35">
      <c r="B36" s="39"/>
      <c r="C36" s="4"/>
      <c r="D36" s="40"/>
      <c r="E36" s="48"/>
      <c r="F36" s="40"/>
      <c r="G36" s="48"/>
      <c r="H36" s="40"/>
    </row>
    <row r="37" spans="2:8" ht="17.25" thickBot="1" x14ac:dyDescent="0.35">
      <c r="B37" s="41" t="s">
        <v>21</v>
      </c>
      <c r="C37" s="4"/>
      <c r="D37" s="42">
        <v>-426801.19998999999</v>
      </c>
      <c r="E37" s="48"/>
      <c r="F37" s="42">
        <v>-477975.41646999994</v>
      </c>
      <c r="G37" s="48"/>
      <c r="H37" s="42">
        <v>-51174.216480000003</v>
      </c>
    </row>
    <row r="38" spans="2:8" ht="17.25" thickBot="1" x14ac:dyDescent="0.35">
      <c r="E38" s="49"/>
      <c r="G38" s="49"/>
    </row>
    <row r="39" spans="2:8" ht="17.25" thickBot="1" x14ac:dyDescent="0.35">
      <c r="B39" s="26" t="s">
        <v>22</v>
      </c>
      <c r="C39" s="4"/>
      <c r="D39" s="50">
        <v>-73391.939429999999</v>
      </c>
      <c r="E39" s="48"/>
      <c r="F39" s="50">
        <v>-66780.980309999999</v>
      </c>
      <c r="G39" s="48"/>
      <c r="H39" s="50">
        <v>7145.0272899999982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F3C6-3D33-49AF-B48D-E19D70072359}">
  <sheetPr>
    <pageSetUpPr fitToPage="1"/>
  </sheetPr>
  <dimension ref="B1:J39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43" sqref="H43"/>
    </sheetView>
  </sheetViews>
  <sheetFormatPr defaultColWidth="11.42578125" defaultRowHeight="16.5" x14ac:dyDescent="0.3"/>
  <cols>
    <col min="1" max="1" width="2.85546875" style="45" customWidth="1"/>
    <col min="2" max="2" width="50" style="45" customWidth="1"/>
    <col min="3" max="3" width="2.28515625" style="45" customWidth="1"/>
    <col min="4" max="4" width="14.28515625" style="45" customWidth="1"/>
    <col min="5" max="5" width="2.28515625" style="45" customWidth="1"/>
    <col min="6" max="6" width="14.28515625" style="45" customWidth="1"/>
    <col min="7" max="7" width="2.28515625" style="45" customWidth="1"/>
    <col min="8" max="8" width="14.28515625" style="45" customWidth="1"/>
    <col min="9" max="16384" width="11.42578125" style="45"/>
  </cols>
  <sheetData>
    <row r="1" spans="2:8" ht="8.25" customHeight="1" x14ac:dyDescent="0.3"/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31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538982.3118100001</v>
      </c>
      <c r="E8" s="4"/>
      <c r="F8" s="5">
        <v>676857.18236999994</v>
      </c>
      <c r="G8" s="4"/>
      <c r="H8" s="6">
        <v>137874.87055999984</v>
      </c>
    </row>
    <row r="9" spans="2:8" x14ac:dyDescent="0.3">
      <c r="B9" s="7" t="s">
        <v>3</v>
      </c>
      <c r="C9" s="4"/>
      <c r="D9" s="8">
        <v>-31685.568499999998</v>
      </c>
      <c r="E9" s="4"/>
      <c r="F9" s="8">
        <v>-24486.620949999997</v>
      </c>
      <c r="G9" s="4"/>
      <c r="H9" s="8">
        <v>7198.9475500000008</v>
      </c>
    </row>
    <row r="10" spans="2:8" x14ac:dyDescent="0.3">
      <c r="B10" s="9" t="s">
        <v>4</v>
      </c>
      <c r="C10" s="4"/>
      <c r="D10" s="10">
        <v>6750</v>
      </c>
      <c r="E10" s="4"/>
      <c r="F10" s="10">
        <v>27586.6607</v>
      </c>
      <c r="G10" s="4"/>
      <c r="H10" s="10">
        <v>20836.6607</v>
      </c>
    </row>
    <row r="11" spans="2:8" x14ac:dyDescent="0.3">
      <c r="B11" s="11" t="s">
        <v>5</v>
      </c>
      <c r="C11" s="4"/>
      <c r="D11" s="12">
        <v>514046.74331000011</v>
      </c>
      <c r="E11" s="4"/>
      <c r="F11" s="12">
        <v>679957.22211999993</v>
      </c>
      <c r="G11" s="4"/>
      <c r="H11" s="12">
        <v>165910.47880999983</v>
      </c>
    </row>
    <row r="12" spans="2:8" x14ac:dyDescent="0.3">
      <c r="B12" s="7" t="s">
        <v>24</v>
      </c>
      <c r="C12" s="1"/>
      <c r="D12" s="13">
        <v>36211.877359999999</v>
      </c>
      <c r="E12" s="1"/>
      <c r="F12" s="13">
        <v>45824.796159999998</v>
      </c>
      <c r="G12" s="1"/>
      <c r="H12" s="13">
        <v>9612.9187999999995</v>
      </c>
    </row>
    <row r="13" spans="2:8" x14ac:dyDescent="0.3">
      <c r="B13" s="9" t="s">
        <v>6</v>
      </c>
      <c r="C13" s="1"/>
      <c r="D13" s="14">
        <v>7873.8338400000002</v>
      </c>
      <c r="E13" s="1"/>
      <c r="F13" s="14">
        <v>7914.0196200000009</v>
      </c>
      <c r="G13" s="1"/>
      <c r="H13" s="14">
        <v>40.185780000000705</v>
      </c>
    </row>
    <row r="14" spans="2:8" ht="17.25" thickBot="1" x14ac:dyDescent="0.35">
      <c r="B14" s="15" t="s">
        <v>7</v>
      </c>
      <c r="C14" s="4"/>
      <c r="D14" s="16">
        <v>558132.45451000007</v>
      </c>
      <c r="E14" s="4"/>
      <c r="F14" s="16">
        <v>733696.03789999988</v>
      </c>
      <c r="G14" s="4"/>
      <c r="H14" s="16">
        <v>175563.58338999981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8</v>
      </c>
      <c r="C16" s="4"/>
      <c r="D16" s="5">
        <v>-37366.320740000003</v>
      </c>
      <c r="E16" s="4"/>
      <c r="F16" s="5">
        <v>-34162.136209999997</v>
      </c>
      <c r="G16" s="4"/>
      <c r="H16" s="6">
        <v>3204.1845300000059</v>
      </c>
    </row>
    <row r="17" spans="2:10" x14ac:dyDescent="0.3">
      <c r="B17" s="7" t="s">
        <v>9</v>
      </c>
      <c r="C17" s="4"/>
      <c r="D17" s="13">
        <v>-47763.83567</v>
      </c>
      <c r="E17" s="4"/>
      <c r="F17" s="13">
        <v>-41351.558779999992</v>
      </c>
      <c r="G17" s="4"/>
      <c r="H17" s="8">
        <v>6412.2768900000083</v>
      </c>
    </row>
    <row r="18" spans="2:10" x14ac:dyDescent="0.3">
      <c r="B18" s="17" t="s">
        <v>10</v>
      </c>
      <c r="C18" s="4"/>
      <c r="D18" s="18">
        <v>-574229.81887999992</v>
      </c>
      <c r="E18" s="4"/>
      <c r="F18" s="18">
        <v>-585857.07036000001</v>
      </c>
      <c r="G18" s="4"/>
      <c r="H18" s="10">
        <v>-11627.251480000094</v>
      </c>
      <c r="J18" s="47"/>
    </row>
    <row r="19" spans="2:10" x14ac:dyDescent="0.3">
      <c r="B19" s="7" t="s">
        <v>11</v>
      </c>
      <c r="C19" s="4"/>
      <c r="D19" s="13">
        <v>-199856.08377000003</v>
      </c>
      <c r="E19" s="4"/>
      <c r="F19" s="13">
        <v>-187106.19863</v>
      </c>
      <c r="G19" s="4"/>
      <c r="H19" s="8">
        <v>12749.885140000028</v>
      </c>
    </row>
    <row r="20" spans="2:10" x14ac:dyDescent="0.3">
      <c r="B20" s="7" t="s">
        <v>23</v>
      </c>
      <c r="C20" s="4"/>
      <c r="D20" s="13">
        <v>-818.49793000000011</v>
      </c>
      <c r="E20" s="4"/>
      <c r="F20" s="13">
        <v>-4171.3460400000004</v>
      </c>
      <c r="G20" s="4"/>
      <c r="H20" s="8">
        <v>-3352.8481100000004</v>
      </c>
    </row>
    <row r="21" spans="2:10" ht="17.25" thickBot="1" x14ac:dyDescent="0.35">
      <c r="B21" s="19" t="s">
        <v>12</v>
      </c>
      <c r="C21" s="4"/>
      <c r="D21" s="20">
        <v>-860034.55698999984</v>
      </c>
      <c r="E21" s="4"/>
      <c r="F21" s="20">
        <v>-852648.31001999998</v>
      </c>
      <c r="G21" s="4"/>
      <c r="H21" s="20">
        <v>7386.2469699998619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13</v>
      </c>
      <c r="C23" s="4"/>
      <c r="D23" s="24">
        <v>-301902.10247999977</v>
      </c>
      <c r="E23" s="4"/>
      <c r="F23" s="24">
        <v>-118952.2721200001</v>
      </c>
      <c r="G23" s="4"/>
      <c r="H23" s="24">
        <v>182949.83035999967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14</v>
      </c>
      <c r="C25" s="4"/>
      <c r="D25" s="20">
        <v>-26928.289680000016</v>
      </c>
      <c r="E25" s="4"/>
      <c r="F25" s="20">
        <v>-30176.708340000012</v>
      </c>
      <c r="G25" s="4"/>
      <c r="H25" s="20">
        <v>-3248.4186599999957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15</v>
      </c>
      <c r="C27" s="4"/>
      <c r="D27" s="27">
        <v>-328830.39215999981</v>
      </c>
      <c r="E27" s="4"/>
      <c r="F27" s="27">
        <v>-149128.98046000011</v>
      </c>
      <c r="G27" s="4"/>
      <c r="H27" s="27">
        <v>179701.41169999971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16</v>
      </c>
      <c r="C29" s="4"/>
      <c r="D29" s="30">
        <v>-27193.567199999998</v>
      </c>
      <c r="E29" s="48"/>
      <c r="F29" s="30">
        <v>-21068.254330000003</v>
      </c>
      <c r="G29" s="48"/>
      <c r="H29" s="30">
        <v>6125.3128699999943</v>
      </c>
    </row>
    <row r="30" spans="2:10" ht="17.25" thickBot="1" x14ac:dyDescent="0.35">
      <c r="B30" s="31" t="s">
        <v>17</v>
      </c>
      <c r="C30" s="4"/>
      <c r="D30" s="32">
        <v>-14017.7034</v>
      </c>
      <c r="E30" s="48"/>
      <c r="F30" s="32">
        <v>-14123.6538</v>
      </c>
      <c r="G30" s="48"/>
      <c r="H30" s="32">
        <v>-105.95039999999972</v>
      </c>
    </row>
    <row r="31" spans="2:10" ht="17.25" thickBot="1" x14ac:dyDescent="0.35">
      <c r="B31" s="25"/>
      <c r="C31" s="4"/>
      <c r="D31" s="33"/>
      <c r="E31" s="48"/>
      <c r="F31" s="33"/>
      <c r="G31" s="48"/>
      <c r="H31" s="33"/>
    </row>
    <row r="32" spans="2:10" ht="17.25" thickBot="1" x14ac:dyDescent="0.35">
      <c r="B32" s="34" t="s">
        <v>18</v>
      </c>
      <c r="C32" s="4"/>
      <c r="D32" s="35">
        <v>-370041.6627599998</v>
      </c>
      <c r="E32" s="48"/>
      <c r="F32" s="35">
        <v>-184320.8885900001</v>
      </c>
      <c r="G32" s="48"/>
      <c r="H32" s="35">
        <v>185720.7741699997</v>
      </c>
    </row>
    <row r="33" spans="2:8" ht="17.25" thickBot="1" x14ac:dyDescent="0.35">
      <c r="B33" s="4"/>
      <c r="C33" s="4"/>
      <c r="D33" s="22"/>
      <c r="E33" s="48"/>
      <c r="F33" s="22"/>
      <c r="G33" s="48"/>
      <c r="H33" s="22"/>
    </row>
    <row r="34" spans="2:8" x14ac:dyDescent="0.3">
      <c r="B34" s="36" t="s">
        <v>19</v>
      </c>
      <c r="C34" s="4"/>
      <c r="D34" s="37">
        <v>-18031</v>
      </c>
      <c r="E34" s="48"/>
      <c r="F34" s="37">
        <v>-21793.98993</v>
      </c>
      <c r="G34" s="48"/>
      <c r="H34" s="37">
        <v>-3762.9899299999997</v>
      </c>
    </row>
    <row r="35" spans="2:8" ht="17.25" thickBot="1" x14ac:dyDescent="0.35">
      <c r="B35" s="9" t="s">
        <v>20</v>
      </c>
      <c r="C35" s="4"/>
      <c r="D35" s="38">
        <v>-148429.20059999998</v>
      </c>
      <c r="E35" s="48"/>
      <c r="F35" s="38">
        <v>-146528.97881999999</v>
      </c>
      <c r="G35" s="48"/>
      <c r="H35" s="38">
        <v>1900.2217799999926</v>
      </c>
    </row>
    <row r="36" spans="2:8" ht="17.25" thickBot="1" x14ac:dyDescent="0.35">
      <c r="B36" s="39"/>
      <c r="C36" s="4"/>
      <c r="D36" s="40"/>
      <c r="E36" s="48"/>
      <c r="F36" s="40"/>
      <c r="G36" s="48"/>
      <c r="H36" s="40"/>
    </row>
    <row r="37" spans="2:8" ht="17.25" thickBot="1" x14ac:dyDescent="0.35">
      <c r="B37" s="41" t="s">
        <v>21</v>
      </c>
      <c r="C37" s="4"/>
      <c r="D37" s="42">
        <v>-536501.86335999984</v>
      </c>
      <c r="E37" s="48"/>
      <c r="F37" s="42">
        <v>-352643.8573400001</v>
      </c>
      <c r="G37" s="48"/>
      <c r="H37" s="42">
        <v>183858.00601999974</v>
      </c>
    </row>
    <row r="38" spans="2:8" ht="17.25" thickBot="1" x14ac:dyDescent="0.35">
      <c r="E38" s="49"/>
      <c r="G38" s="49"/>
    </row>
    <row r="39" spans="2:8" ht="17.25" thickBot="1" x14ac:dyDescent="0.35">
      <c r="B39" s="26" t="s">
        <v>22</v>
      </c>
      <c r="C39" s="4"/>
      <c r="D39" s="50">
        <v>-171271.39827999999</v>
      </c>
      <c r="E39" s="48"/>
      <c r="F39" s="50">
        <v>-106226.2787</v>
      </c>
      <c r="G39" s="48"/>
      <c r="H39" s="50">
        <v>65045.119579999999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2022-10-21T09:31:11Z</cp:lastPrinted>
  <dcterms:created xsi:type="dcterms:W3CDTF">2022-10-21T09:30:46Z</dcterms:created>
  <dcterms:modified xsi:type="dcterms:W3CDTF">2026-05-11T12:11:34Z</dcterms:modified>
</cp:coreProperties>
</file>